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9FA7D0A3-4E27-4EC9-844E-9BFD34F4A7AD}" xr6:coauthVersionLast="44" xr6:coauthVersionMax="44" xr10:uidLastSave="{00000000-0000-0000-0000-000000000000}"/>
  <bookViews>
    <workbookView xWindow="-25335" yWindow="3570" windowWidth="21600" windowHeight="11385" firstSheet="26" activeTab="31" xr2:uid="{00000000-000D-0000-FFFF-FFFF00000000}"/>
  </bookViews>
  <sheets>
    <sheet name="Ageofmachine" sheetId="1" r:id="rId1"/>
    <sheet name="ASCIIcharacters" sheetId="2" r:id="rId2"/>
    <sheet name="Capitalizefirstletter" sheetId="3" r:id="rId3"/>
    <sheet name="Clean" sheetId="4" r:id="rId4"/>
    <sheet name="Cleanexample" sheetId="5" r:id="rId5"/>
    <sheet name="Emailproblem" sheetId="6" r:id="rId6"/>
    <sheet name="Flashfill-1" sheetId="7" r:id="rId7"/>
    <sheet name="Flashfill-2" sheetId="8" r:id="rId8"/>
    <sheet name="Flashfill-3" sheetId="9" r:id="rId9"/>
    <sheet name="IDprice" sheetId="10" r:id="rId10"/>
    <sheet name="Incomefrequency" sheetId="11" r:id="rId11"/>
    <sheet name="Lenora" sheetId="12" r:id="rId12"/>
    <sheet name="Lineupdata" sheetId="13" r:id="rId13"/>
    <sheet name="Lookuptwocolumns" sheetId="14" r:id="rId14"/>
    <sheet name="Moviedata" sheetId="15" r:id="rId15"/>
    <sheet name="Movienumbers" sheetId="16" r:id="rId16"/>
    <sheet name="Problem16data" sheetId="17" r:id="rId17"/>
    <sheet name="Problem17data" sheetId="18" r:id="rId18"/>
    <sheet name="Problem22data" sheetId="19" r:id="rId19"/>
    <sheet name="Problem23data" sheetId="20" r:id="rId20"/>
    <sheet name="Problem24data" sheetId="21" r:id="rId21"/>
    <sheet name="Problem25data" sheetId="22" r:id="rId22"/>
    <sheet name="Quarterlygnpdata" sheetId="23" r:id="rId23"/>
    <sheet name="Repeatedhisto" sheetId="24" r:id="rId24"/>
    <sheet name="Reversenames" sheetId="25" r:id="rId25"/>
    <sheet name="Salesstripping-1" sheetId="26" r:id="rId26"/>
    <sheet name="Salesstripping-2" sheetId="27" r:id="rId27"/>
    <sheet name="Showbiz" sheetId="28" r:id="rId28"/>
    <sheet name="Textfunctions" sheetId="29" r:id="rId29"/>
    <sheet name="Textstylesdata" sheetId="30" r:id="rId30"/>
    <sheet name="Unicodefinal" sheetId="31" r:id="rId31"/>
    <sheet name="Weirddata" sheetId="32" r:id="rId32"/>
  </sheets>
  <externalReferences>
    <externalReference r:id="rId33"/>
    <externalReference r:id="rId34"/>
    <externalReference r:id="rId35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nnsalesgrowth">'[1]Problem 5 data'!$D$2</definedName>
    <definedName name="cost">'[2]Problem 7'!$B$14</definedName>
    <definedName name="demand">'[2]Problem 7'!$B$7</definedName>
    <definedName name="fullpricerevenue">'[2]Problem 7'!$B$11</definedName>
    <definedName name="Ggnp">Quarterlygnpdata!$F$10:$F$219</definedName>
    <definedName name="Income_at_age_40">'[3]Problem 3 data'!$D$5:$D$492</definedName>
    <definedName name="inflation">'[1]Problem 5 data'!$D$5</definedName>
    <definedName name="leftover">'[2]Problem 7'!$B$12</definedName>
    <definedName name="leftoverrevenue">'[2]Problem 7'!$B$13</definedName>
    <definedName name="limit_salvage1">'[2]Problem 7'!$B$6</definedName>
    <definedName name="list.asp?guid_C972B0415A424CF8AF84077711ADAE0E_bcatid_4_etid_5_catid_0_mantxt__mdltxt_sd100_MdlX_Contains_PF__PT__DPF__DPT__WPF__WPT__MPF__MPT__YF__YT__EventBD__EventED__SN__Cap__CapTo__HP__HPTo__DRV" localSheetId="0">Ageofmachine!$C$1:$F$180</definedName>
    <definedName name="lookup">'[1]Problem 3 data'!$D$5:$F$50</definedName>
    <definedName name="lookupprice">'[2]Problem 4'!$F$4:$G$86</definedName>
    <definedName name="orderquantity">'[2]Problem 7'!$B$1</definedName>
    <definedName name="Pal_Workbook_GUID" hidden="1">"GFIZDPU5P7ZA5S823CGWBITQ"</definedName>
    <definedName name="Parent_Income">'[3]Problem 3 data'!$C$5:$C$492</definedName>
    <definedName name="Play_type">'[1]Problem 7 data'!$C$5:$C$448</definedName>
    <definedName name="Return">'[2]Problem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localSheetId="18" hidden="1">TRUE</definedName>
    <definedName name="RiskMultipleCPUSupportEnabled" localSheetId="21" hidden="1">TRUE</definedName>
    <definedName name="RiskMultipleCPUSupportEnabled" localSheetId="30" hidden="1">TRUE</definedName>
    <definedName name="RiskMultipleCPUSupportEnabled" hidden="1">FALSE</definedName>
    <definedName name="RiskNumIterations" localSheetId="18" hidden="1">100</definedName>
    <definedName name="RiskNumIterations" localSheetId="21" hidden="1">10000</definedName>
    <definedName name="RiskNumIterations" localSheetId="30" hidden="1">1000</definedName>
    <definedName name="RiskNumIterations" hidden="1">50000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localSheetId="18" hidden="1">TRUE</definedName>
    <definedName name="RiskUseMultipleCPUs" localSheetId="21" hidden="1">TRUE</definedName>
    <definedName name="RiskUseMultipleCPUs" localSheetId="30" hidden="1">TRUE</definedName>
    <definedName name="RiskUseMultipleCPUs" hidden="1">FALSE</definedName>
    <definedName name="salesprice">'[2]Problem 7'!$B$3</definedName>
    <definedName name="salvage1">'[2]Problem 7'!$B$4</definedName>
    <definedName name="salvage2">'[2]Problem 7'!$B$5</definedName>
    <definedName name="soldfullprice">'[2]Problem 7'!$B$10</definedName>
    <definedName name="Team">'[1]Problem 7 data'!$B$5:$B$448</definedName>
    <definedName name="unitcost">'[2]Problem 7'!$B$2</definedName>
    <definedName name="Yards">'[1]Problem 7 data'!$D$5:$D$448</definedName>
    <definedName name="year1price">'[1]Problem 5 data'!$D$4</definedName>
    <definedName name="Year1unitsales">'[1]Problem 5 data'!$D$1</definedName>
    <definedName name="yearcompenters">'[1]Problem 5 data'!$D$3</definedName>
    <definedName name="Ygnp">Quarterlygnpdata!$C$10:$C$219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32" l="1"/>
  <c r="G111" i="31" l="1"/>
  <c r="G110" i="31"/>
  <c r="G109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6" i="31"/>
  <c r="G95" i="31"/>
  <c r="G94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66" i="31"/>
  <c r="I65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I15" i="31"/>
  <c r="G15" i="31"/>
  <c r="G14" i="31"/>
  <c r="G13" i="31"/>
  <c r="G12" i="31"/>
  <c r="G11" i="31"/>
  <c r="C7" i="31"/>
  <c r="C6" i="31"/>
  <c r="H67" i="31"/>
  <c r="J65" i="31"/>
  <c r="C20" i="29" l="1"/>
  <c r="C19" i="29"/>
  <c r="B15" i="29"/>
  <c r="C13" i="29"/>
  <c r="D12" i="29"/>
  <c r="C12" i="29"/>
  <c r="C16" i="29" s="1"/>
  <c r="C17" i="29" s="1"/>
  <c r="C18" i="29" s="1"/>
  <c r="C11" i="29"/>
  <c r="C10" i="29"/>
  <c r="C9" i="29"/>
  <c r="C8" i="29"/>
  <c r="C7" i="29"/>
  <c r="C6" i="29"/>
  <c r="C5" i="29"/>
  <c r="C4" i="29"/>
  <c r="C3" i="29"/>
  <c r="F6" i="26" l="1"/>
  <c r="B6" i="26"/>
  <c r="C6" i="26" s="1"/>
  <c r="F5" i="26"/>
  <c r="B5" i="26"/>
  <c r="F4" i="26"/>
  <c r="B4" i="26"/>
  <c r="C4" i="26" s="1"/>
  <c r="F3" i="26"/>
  <c r="B3" i="26"/>
  <c r="G4" i="26" l="1"/>
  <c r="G6" i="26"/>
  <c r="D6" i="26"/>
  <c r="D4" i="26"/>
  <c r="C3" i="26"/>
  <c r="E3" i="26" s="1"/>
  <c r="E4" i="26"/>
  <c r="C5" i="26"/>
  <c r="E5" i="26" s="1"/>
  <c r="E6" i="26"/>
  <c r="D3" i="26"/>
  <c r="D5" i="26"/>
  <c r="G5" i="26" l="1"/>
  <c r="G3" i="26"/>
  <c r="D10" i="24" l="1"/>
  <c r="D9" i="24"/>
  <c r="D8" i="24"/>
  <c r="D7" i="24"/>
  <c r="D6" i="24"/>
  <c r="D5" i="24"/>
  <c r="D4" i="24"/>
  <c r="B12" i="12" l="1"/>
  <c r="E12" i="12" s="1"/>
  <c r="E11" i="12"/>
  <c r="C11" i="12"/>
  <c r="B11" i="12"/>
  <c r="D11" i="12" s="1"/>
  <c r="B10" i="12"/>
  <c r="C10" i="12" s="1"/>
  <c r="E9" i="12"/>
  <c r="D9" i="12"/>
  <c r="C9" i="12"/>
  <c r="F9" i="12" s="1"/>
  <c r="B9" i="12"/>
  <c r="D8" i="12"/>
  <c r="B8" i="12"/>
  <c r="E8" i="12" s="1"/>
  <c r="E7" i="12"/>
  <c r="C7" i="12"/>
  <c r="F7" i="12" s="1"/>
  <c r="B7" i="12"/>
  <c r="D7" i="12" s="1"/>
  <c r="B6" i="12"/>
  <c r="D6" i="12" s="1"/>
  <c r="E5" i="12"/>
  <c r="D5" i="12"/>
  <c r="C5" i="12"/>
  <c r="F5" i="12" s="1"/>
  <c r="B5" i="12"/>
  <c r="D4" i="12"/>
  <c r="B4" i="12"/>
  <c r="E4" i="12" s="1"/>
  <c r="A2" i="12"/>
  <c r="F11" i="12" l="1"/>
  <c r="D10" i="12"/>
  <c r="C4" i="12"/>
  <c r="F4" i="12" s="1"/>
  <c r="E6" i="12"/>
  <c r="C8" i="12"/>
  <c r="F8" i="12" s="1"/>
  <c r="E10" i="12"/>
  <c r="F10" i="12" s="1"/>
  <c r="C12" i="12"/>
  <c r="F12" i="12" s="1"/>
  <c r="D12" i="12"/>
  <c r="B2" i="12"/>
  <c r="C6" i="12"/>
  <c r="F6" i="12" s="1"/>
  <c r="L24" i="5" l="1"/>
  <c r="K24" i="5"/>
  <c r="H6" i="5"/>
  <c r="H10" i="5" s="1"/>
  <c r="E5" i="5"/>
  <c r="E8" i="5" s="1"/>
  <c r="H14" i="5" l="1"/>
  <c r="H11" i="5"/>
  <c r="E11" i="5"/>
  <c r="E12" i="5" s="1"/>
  <c r="H15" i="5"/>
  <c r="H16" i="5" s="1"/>
  <c r="H8" i="5"/>
  <c r="H6" i="4" l="1"/>
  <c r="H10" i="4" s="1"/>
  <c r="E5" i="4"/>
  <c r="E8" i="4" s="1"/>
  <c r="H14" i="4" l="1"/>
  <c r="H11" i="4"/>
  <c r="E11" i="4"/>
  <c r="E12" i="4" s="1"/>
  <c r="H15" i="4"/>
  <c r="H16" i="4" s="1"/>
  <c r="H8" i="4"/>
  <c r="D258" i="2" l="1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A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2" background="1" saveData="1">
    <webPr sourceData="1" parsePre="1" consecutive="1" xl2000="1" url="http://www.machinerytrader.com/listings/auctionresults/list.asp?guid=C972B0415A424CF8AF84077711ADAE0E&amp;bcatid=4&amp;etid=5&amp;catid=0&amp;mantxt=&amp;mdltxt=sd100&amp;MdlX=Contains&amp;PF=&amp;PT=&amp;DPF=&amp;DPT=&amp;WPF=&amp;WPT=&amp;MPF=&amp;MPT=&amp;YF=&amp;YT=&amp;EventBD=&amp;EventED=&amp;SN=&amp;Cap=&amp;CapTo=&amp;HP=&amp;HPTo=&amp;DRV=&amp;Name=&amp;Cty=&amp;Cond=Both&amp;keywords=&amp;LS=&amp;SO=26&amp;beginsearch=Search" htmlTables="1">
      <tables count="1">
        <x v="6"/>
      </tables>
    </webPr>
  </connection>
</connections>
</file>

<file path=xl/sharedStrings.xml><?xml version="1.0" encoding="utf-8"?>
<sst xmlns="http://schemas.openxmlformats.org/spreadsheetml/2006/main" count="1561" uniqueCount="1518">
  <si>
    <t xml:space="preserve">TX  </t>
  </si>
  <si>
    <t>S/N: 156121, vib roller,Cummins dsl eng,OROPS Auction: 11/12/2004 in Pelham, New Hampshire</t>
  </si>
  <si>
    <t xml:space="preserve">OH  </t>
  </si>
  <si>
    <t xml:space="preserve">United Arab Emirates  </t>
  </si>
  <si>
    <t xml:space="preserve">NY  </t>
  </si>
  <si>
    <t xml:space="preserve">Mexico  </t>
  </si>
  <si>
    <t xml:space="preserve">Online Auction  </t>
  </si>
  <si>
    <t xml:space="preserve">The Netherlands  </t>
  </si>
  <si>
    <t xml:space="preserve">NC  </t>
  </si>
  <si>
    <t xml:space="preserve">GA  </t>
  </si>
  <si>
    <t xml:space="preserve">FL  </t>
  </si>
  <si>
    <t>Year of machine</t>
  </si>
  <si>
    <t>Year of Auction</t>
  </si>
  <si>
    <t>???</t>
  </si>
  <si>
    <r>
      <t>S/N: 160768, vib roller,84" smooth drum,canopy Auction: 6/2-4/</t>
    </r>
    <r>
      <rPr>
        <b/>
        <sz val="12"/>
        <color indexed="10"/>
        <rFont val="Arial"/>
        <family val="2"/>
      </rPr>
      <t>2005</t>
    </r>
    <r>
      <rPr>
        <sz val="10"/>
        <rFont val="Arial"/>
        <family val="2"/>
      </rPr>
      <t xml:space="preserve"> in Montgomery, Alabama</t>
    </r>
  </si>
  <si>
    <r>
      <t>S/N: 160321, OROPS,dsl,84" drum Auction: 4/6-8/</t>
    </r>
    <r>
      <rPr>
        <b/>
        <sz val="12"/>
        <color indexed="10"/>
        <rFont val="Arial"/>
        <family val="2"/>
      </rPr>
      <t>2006</t>
    </r>
    <r>
      <rPr>
        <sz val="10"/>
        <rFont val="Arial"/>
        <family val="2"/>
      </rPr>
      <t xml:space="preserve"> in North Franklin, Connecticut</t>
    </r>
  </si>
  <si>
    <t>Character #</t>
  </si>
  <si>
    <t>Character</t>
  </si>
  <si>
    <t>the rain in Spain falls mainly in the plain</t>
  </si>
  <si>
    <t>to dream the impossible dream</t>
  </si>
  <si>
    <t>running on empty</t>
  </si>
  <si>
    <t>heart like a wheel</t>
  </si>
  <si>
    <t>char 10</t>
  </si>
  <si>
    <t>char 160</t>
  </si>
  <si>
    <t>CLEAN?</t>
  </si>
  <si>
    <t>cleaned</t>
  </si>
  <si>
    <t>CLEAN and VALUE DO NOT WORK</t>
  </si>
  <si>
    <t>SUBSTITUTE</t>
  </si>
  <si>
    <t>FIND CHAR 160</t>
  </si>
  <si>
    <t>VALUE</t>
  </si>
  <si>
    <t>Calista Flockhart</t>
  </si>
  <si>
    <t>Peyton Manning</t>
  </si>
  <si>
    <t>Jessica Simpson</t>
  </si>
  <si>
    <t>Britney Spears</t>
  </si>
  <si>
    <t>Vince Vaughn</t>
  </si>
  <si>
    <t>Owen Wilson</t>
  </si>
  <si>
    <t>Dirk Nowitzki</t>
  </si>
  <si>
    <t>Duane Wade</t>
  </si>
  <si>
    <t>Albert Puhols</t>
  </si>
  <si>
    <t>Full</t>
  </si>
  <si>
    <t>First</t>
  </si>
  <si>
    <t>Last</t>
  </si>
  <si>
    <t>Tricia Lopez</t>
  </si>
  <si>
    <t>Tricia</t>
  </si>
  <si>
    <t>Lopez</t>
  </si>
  <si>
    <t>Will Wong</t>
  </si>
  <si>
    <t>Will</t>
  </si>
  <si>
    <t>Wong</t>
  </si>
  <si>
    <t>Jack Spratt</t>
  </si>
  <si>
    <t>Jack</t>
  </si>
  <si>
    <t>Spratt</t>
  </si>
  <si>
    <t>Vivian Hibbits</t>
  </si>
  <si>
    <t>Vivian</t>
  </si>
  <si>
    <t>Hibbits</t>
  </si>
  <si>
    <t>Jose Gomez</t>
  </si>
  <si>
    <t>Jose</t>
  </si>
  <si>
    <t>Gomez</t>
  </si>
  <si>
    <t>April Chou</t>
  </si>
  <si>
    <t>April</t>
  </si>
  <si>
    <t>Chou</t>
  </si>
  <si>
    <t>Tanya Walters</t>
  </si>
  <si>
    <t>Tanya</t>
  </si>
  <si>
    <t>Walters</t>
  </si>
  <si>
    <t>James Jones</t>
  </si>
  <si>
    <t>James</t>
  </si>
  <si>
    <t>Jones</t>
  </si>
  <si>
    <t>Name</t>
  </si>
  <si>
    <t>Email</t>
  </si>
  <si>
    <t>Lopez@UXYZ.edu</t>
  </si>
  <si>
    <t>Wong@UXYZ.edu</t>
  </si>
  <si>
    <t>Spratt@UXYZ.edu</t>
  </si>
  <si>
    <t>Hibbits@UXYZ.edu</t>
  </si>
  <si>
    <t>Gomez@UXYZ.edu</t>
  </si>
  <si>
    <t>Chou@UXYZ.edu</t>
  </si>
  <si>
    <t>Walters@UXYZ.edu</t>
  </si>
  <si>
    <t>Jones@UXYZ.edu</t>
  </si>
  <si>
    <t>Price</t>
  </si>
  <si>
    <t>Dollars</t>
  </si>
  <si>
    <t>Cents</t>
  </si>
  <si>
    <t>ID and Price</t>
  </si>
  <si>
    <t>xa1 304</t>
  </si>
  <si>
    <t>za23 23</t>
  </si>
  <si>
    <t>xa13 4123</t>
  </si>
  <si>
    <t>zzx 12</t>
  </si>
  <si>
    <t>a12q 374</t>
  </si>
  <si>
    <t>&lt;$75k</t>
  </si>
  <si>
    <t>$75-$85 k</t>
  </si>
  <si>
    <t>$86-$95k</t>
  </si>
  <si>
    <t>$96-$105k</t>
  </si>
  <si>
    <t>Over $105k</t>
  </si>
  <si>
    <t>length of A4</t>
  </si>
  <si>
    <t>length of B4</t>
  </si>
  <si>
    <t>Untrimmed</t>
  </si>
  <si>
    <t>Trimmed</t>
  </si>
  <si>
    <t>Product ID</t>
  </si>
  <si>
    <t>Product Description</t>
  </si>
  <si>
    <t>Concatenation</t>
  </si>
  <si>
    <t xml:space="preserve">32592100AFES CONTROLLERPENTIUM/100,(2)1GB H 304.00  </t>
  </si>
  <si>
    <t xml:space="preserve">32592100JCP9 DESKTOP UNIT 225.00  </t>
  </si>
  <si>
    <t xml:space="preserve">325927008990 DESKTOP WINDOWS NT 4.0 SERVER 232.00  </t>
  </si>
  <si>
    <t xml:space="preserve">325926008990 DESKTOP WINDOWS NT 4.0 WKST 232.00  </t>
  </si>
  <si>
    <t xml:space="preserve">325921008990 DESKTOP, DOS OS 232.00  </t>
  </si>
  <si>
    <t xml:space="preserve">325922008990 DESKTOP, WINDOWS DESKTOP OS 232.00  </t>
  </si>
  <si>
    <t xml:space="preserve">325925008990 DESKTOP, WINDOWS NT OS 232.00  </t>
  </si>
  <si>
    <t xml:space="preserve">325930008990 MINITOWER, NO OS 232.00  </t>
  </si>
  <si>
    <t xml:space="preserve">32593000KEYY MINI TOWER 232.00  </t>
  </si>
  <si>
    <t>Lineups</t>
  </si>
  <si>
    <t>Time played</t>
  </si>
  <si>
    <t>10.4m</t>
  </si>
  <si>
    <t>3.1m</t>
  </si>
  <si>
    <t>.21m</t>
  </si>
  <si>
    <t>12.43m</t>
  </si>
  <si>
    <t>5.13m</t>
  </si>
  <si>
    <t>Model</t>
  </si>
  <si>
    <t>Year</t>
  </si>
  <si>
    <t>Value</t>
  </si>
  <si>
    <t>Blazer</t>
  </si>
  <si>
    <t>Explorer</t>
  </si>
  <si>
    <t>Escalade</t>
  </si>
  <si>
    <t>Highlander</t>
  </si>
  <si>
    <t>Envoy</t>
  </si>
  <si>
    <t>Navigator</t>
  </si>
  <si>
    <t>Movies</t>
  </si>
  <si>
    <t>Seabiscuit 40</t>
  </si>
  <si>
    <t>Laura Croft Tombraider 12</t>
  </si>
  <si>
    <t>Raiders of the Lost Ark 36</t>
  </si>
  <si>
    <t>Annie Hall 5</t>
  </si>
  <si>
    <t>Manhattan 4</t>
  </si>
  <si>
    <t>Star Wars 112</t>
  </si>
  <si>
    <t>How to Deal 128</t>
  </si>
  <si>
    <t>The Matrix Reloaded 1</t>
  </si>
  <si>
    <t>Johnny English 1040</t>
  </si>
  <si>
    <t>Rosemary's Baby 12</t>
  </si>
  <si>
    <t>High Noon 1002</t>
  </si>
  <si>
    <t>Movie Title</t>
  </si>
  <si>
    <t>Number</t>
  </si>
  <si>
    <t>Ocean's 11</t>
  </si>
  <si>
    <t>Blair Witch 3</t>
  </si>
  <si>
    <t>District 9</t>
  </si>
  <si>
    <t>Halloween 7</t>
  </si>
  <si>
    <t>Scary Movie 12</t>
  </si>
  <si>
    <t>Dodge Ball 8</t>
  </si>
  <si>
    <t>Mr. John Doe</t>
  </si>
  <si>
    <t>Mrs. Wendy Liu</t>
  </si>
  <si>
    <t>Ms. Juli Sipe</t>
  </si>
  <si>
    <t>Mr. Jeff Sagarin</t>
  </si>
  <si>
    <t>Mr. Alex Baldwin</t>
  </si>
  <si>
    <t>Mr. James Dean</t>
  </si>
  <si>
    <t>Ms. Cora Hsu</t>
  </si>
  <si>
    <t>Each row gives</t>
  </si>
  <si>
    <t>us the name of a city, the state</t>
  </si>
  <si>
    <t>Size</t>
  </si>
  <si>
    <t>City</t>
  </si>
  <si>
    <t>of a city and the population of a city</t>
  </si>
  <si>
    <t>New York,New York,8491079</t>
  </si>
  <si>
    <t>Use formulas to extra each city's state</t>
  </si>
  <si>
    <t>Los Angeles,California,3928864</t>
  </si>
  <si>
    <t>Chicago,Illinois,2722389</t>
  </si>
  <si>
    <t>10 points</t>
  </si>
  <si>
    <t>Houston,Texas,2239558</t>
  </si>
  <si>
    <t>Philadelphia,Pennsylvania,1560297</t>
  </si>
  <si>
    <t>Phoenix,Arizona,1537058</t>
  </si>
  <si>
    <t>San Antonio,Texas,1436697</t>
  </si>
  <si>
    <t>San Diego,California,1381069</t>
  </si>
  <si>
    <t>Dallas,Texas,1281047</t>
  </si>
  <si>
    <t>San Jose,California,1015785</t>
  </si>
  <si>
    <t>Austin,Texas,912791</t>
  </si>
  <si>
    <t>Jacksonville,Florida,853382</t>
  </si>
  <si>
    <t>San Francisco,California,852469</t>
  </si>
  <si>
    <t>Indianapolis,Indiana,848788</t>
  </si>
  <si>
    <t>Columbus,Ohio,835957</t>
  </si>
  <si>
    <t>Fort Worth,Texas,812238</t>
  </si>
  <si>
    <t>Charlotte,North Carolina,809958</t>
  </si>
  <si>
    <t>Detroit,Michigan,680250</t>
  </si>
  <si>
    <t>El Paso,Texas,679036</t>
  </si>
  <si>
    <t>Seattle,Washington,668342</t>
  </si>
  <si>
    <t>Denver,Colorado,663862</t>
  </si>
  <si>
    <t>Washington,District of Columbia,658893</t>
  </si>
  <si>
    <t>Memphis,Tennessee,656861</t>
  </si>
  <si>
    <t>Boston,Massachusetts,655884</t>
  </si>
  <si>
    <t>Nashville,Tennessee,644014</t>
  </si>
  <si>
    <t>Data</t>
  </si>
  <si>
    <t xml:space="preserve"> Nick Foles 119.2,203</t>
  </si>
  <si>
    <t>Column E</t>
  </si>
  <si>
    <t xml:space="preserve"> Peyton Manning 115.1,450</t>
  </si>
  <si>
    <t>contains a QB's name, followed</t>
  </si>
  <si>
    <t xml:space="preserve"> Josh McCown 109,149</t>
  </si>
  <si>
    <t xml:space="preserve">by his QB rating, followed by </t>
  </si>
  <si>
    <t xml:space="preserve"> Philip Rivers 105.5,378</t>
  </si>
  <si>
    <t>the number of passes he completed</t>
  </si>
  <si>
    <t xml:space="preserve"> Aaron Rodgers 104.9,193</t>
  </si>
  <si>
    <t xml:space="preserve">during the 2013 season. </t>
  </si>
  <si>
    <t xml:space="preserve"> Drew Brees 104.7,446</t>
  </si>
  <si>
    <t>Create formulas in Column F</t>
  </si>
  <si>
    <t xml:space="preserve"> Russell Wilson 101.2,257</t>
  </si>
  <si>
    <t>which extract the QB's number of completions</t>
  </si>
  <si>
    <t xml:space="preserve"> Tony Romo 96.7,342</t>
  </si>
  <si>
    <t>to Column F.</t>
  </si>
  <si>
    <t xml:space="preserve"> Ben Roethlisberger 92,375</t>
  </si>
  <si>
    <t xml:space="preserve"> Colin Kaepernick 91.6,243</t>
  </si>
  <si>
    <t xml:space="preserve"> Sam Bradford 90.9,159</t>
  </si>
  <si>
    <t xml:space="preserve"> Matt Ryan 89.6,439</t>
  </si>
  <si>
    <t xml:space="preserve"> Jay Cutler 89.2,224</t>
  </si>
  <si>
    <t xml:space="preserve"> Alex Smith 89.1,308</t>
  </si>
  <si>
    <t xml:space="preserve"> Andy Dalton 88.8,363</t>
  </si>
  <si>
    <t xml:space="preserve"> Cam Newton 88.8,292</t>
  </si>
  <si>
    <t xml:space="preserve"> Tom Brady 87.3,380</t>
  </si>
  <si>
    <t xml:space="preserve"> Andrew Luck 87,343</t>
  </si>
  <si>
    <t xml:space="preserve"> Matthew Stafford 84.2,371</t>
  </si>
  <si>
    <t xml:space="preserve"> Mike Glennon 83.9,247</t>
  </si>
  <si>
    <t xml:space="preserve"> Carson Palmer 83.9,362</t>
  </si>
  <si>
    <t xml:space="preserve"> Robert Griffin III 82.2,274</t>
  </si>
  <si>
    <t xml:space="preserve"> Ryan Fitzpatrick 82,217</t>
  </si>
  <si>
    <t xml:space="preserve"> Ryan Tannehill 81.7,355</t>
  </si>
  <si>
    <t xml:space="preserve"> Matt Cassel 81.6,153</t>
  </si>
  <si>
    <t xml:space="preserve"> Kellen Clemens 78.8,142</t>
  </si>
  <si>
    <t xml:space="preserve"> Case Keenum 78.2,137</t>
  </si>
  <si>
    <t xml:space="preserve"> Christian Ponder 77.9,152</t>
  </si>
  <si>
    <t xml:space="preserve"> EJ Manuel 77.7,180</t>
  </si>
  <si>
    <t xml:space="preserve"> Jason Campbell 76.9,180</t>
  </si>
  <si>
    <t xml:space="preserve"> Chad Henne 76.5,305</t>
  </si>
  <si>
    <t xml:space="preserve"> Joe Flacco 73.1,362</t>
  </si>
  <si>
    <t xml:space="preserve"> Matt Schaub 73,219</t>
  </si>
  <si>
    <t xml:space="preserve"> Brandon Weeden 70.3,141</t>
  </si>
  <si>
    <t xml:space="preserve"> Eli Manning 69.4,317</t>
  </si>
  <si>
    <t xml:space="preserve"> Terrelle Pryor 69.1,156</t>
  </si>
  <si>
    <t xml:space="preserve"> Geno Smith 66.5,47</t>
  </si>
  <si>
    <t>76635 COOLIDGETX 31.735252 96.707168</t>
  </si>
  <si>
    <t>76636 COVINGTONTX 32.149005 97.250764</t>
  </si>
  <si>
    <t>Each row lists  a city's</t>
  </si>
  <si>
    <t>76637 CRANFILLS GAPTX 31.777023 97.778769</t>
  </si>
  <si>
    <t>zip code, city name,  state (always Texas!)</t>
  </si>
  <si>
    <t>76638 CRAWFORDTX 31.544081 97.448594</t>
  </si>
  <si>
    <t>latitude, and longitute</t>
  </si>
  <si>
    <t>76639 DAWSONTX 31.879287 96.665418</t>
  </si>
  <si>
    <t>Fill in the yellow cells</t>
  </si>
  <si>
    <t>76640 ELM MOTTTX 31.683528 97.068198</t>
  </si>
  <si>
    <t>with formulas that extract</t>
  </si>
  <si>
    <t>76641 FROSTTX 32.033269 96.781411</t>
  </si>
  <si>
    <t>the name of the city in each row.</t>
  </si>
  <si>
    <t>76642 GROESBECKTX 31.54575 96.562658</t>
  </si>
  <si>
    <t>You may assume that each texas zip code</t>
  </si>
  <si>
    <t>76643 HEWITTTX 31.456802 97.187257</t>
  </si>
  <si>
    <t>is 5 characters long.</t>
  </si>
  <si>
    <t>76644 LAGUNA PARKTX 31.8049 97.4831</t>
  </si>
  <si>
    <t>Hint: the FIND function is</t>
  </si>
  <si>
    <t>76645 HILLSBOROTX 32.027813 97.104478</t>
  </si>
  <si>
    <t>case sensitive.</t>
  </si>
  <si>
    <t>76648 HUBBARDTX 31.840139 96.809216</t>
  </si>
  <si>
    <t>76649 IREDELLTX 31.962421 97.881618</t>
  </si>
  <si>
    <t>76650 IRENETX 31.9908 96.8709</t>
  </si>
  <si>
    <t>76651 ITALYTX 32.17864 96.873688</t>
  </si>
  <si>
    <t>76652 KOPPERLTX 32.115557 97.591858</t>
  </si>
  <si>
    <t>76653 KOSSETX 31.344182 96.575195</t>
  </si>
  <si>
    <t>76654 LEROYTX 31.7308 97.0155</t>
  </si>
  <si>
    <t>76655 LORENATX 31.401574 97.194836</t>
  </si>
  <si>
    <t>76656 LOTTTX 31.178465 97.068915</t>
  </si>
  <si>
    <t>76657 MC GREGORTX 31.434286 97.403439</t>
  </si>
  <si>
    <t>76660 MALONETX 31.930075 96.898226</t>
  </si>
  <si>
    <t>76661 MARLINTX 31.318565 96.857778</t>
  </si>
  <si>
    <t>76664 MARTTX 31.577978 96.8454</t>
  </si>
  <si>
    <t>76665 MERIDIANTX 31.91128 97.611086</t>
  </si>
  <si>
    <t>76666 MERTENSTX 32.021601 96.908066</t>
  </si>
  <si>
    <t>76667 MEXIATX 31.675026 96.48585</t>
  </si>
  <si>
    <t>76670 MILFORDTX 32.16321 96.939835</t>
  </si>
  <si>
    <t>76671 MORGANTX 32.057134 97.590098</t>
  </si>
  <si>
    <t>76673 MOUNT CALMTX 31.76208 96.905168</t>
  </si>
  <si>
    <t>76676 PENELOPETX 31.848452 96.931776</t>
  </si>
  <si>
    <t>76678 PRAIRIE HILLTX 31.669716 96.775766</t>
  </si>
  <si>
    <t>76679 PURDONTX 31.928192 96.589274</t>
  </si>
  <si>
    <t>76680 REAGANTX 31.248629 96.766998</t>
  </si>
  <si>
    <t>76681 RICHLANDTX 31.882795 96.451901</t>
  </si>
  <si>
    <t>76682 RIESELTX 31.456345 96.886046</t>
  </si>
  <si>
    <t>76684 ROSSTX 31.7184 97.1186</t>
  </si>
  <si>
    <t>76685 SATINTX 31.360171 97.010849</t>
  </si>
  <si>
    <t>76686 TEHUACANATX 31.757336 96.54309</t>
  </si>
  <si>
    <t>76687 THORNTONTX 31.404512 96.495509</t>
  </si>
  <si>
    <t>76689 VALLEY MILLSTX 31.62441 97.544925</t>
  </si>
  <si>
    <t>76690 WALNUT SPRINGSTX 32.068765 97.778935</t>
  </si>
  <si>
    <t>76691 WESTTX 31.780072 97.100544</t>
  </si>
  <si>
    <t>76692 WHITNEYTX 31.945116 97.336909</t>
  </si>
  <si>
    <t>76693 WORTHAMTX 31.799261 96.395567</t>
  </si>
  <si>
    <t>76701 WACOTX 31.55127 97.138246</t>
  </si>
  <si>
    <t>76712 WOODWAYTX 31.528761 97.24375</t>
  </si>
  <si>
    <t>76801 BROWNWOODTX 31.728746 99.018736</t>
  </si>
  <si>
    <t>76802 EARLYTX 31.778949 98.90445</t>
  </si>
  <si>
    <t>76820 ARTTX 30.796382 99.037643</t>
  </si>
  <si>
    <t>76821 BALLINGERTX 31.725067 99.951572</t>
  </si>
  <si>
    <t>76823 BANGSTX 31.710587 99.149868</t>
  </si>
  <si>
    <t>76824 BENDTX 31.063163 98.510532</t>
  </si>
  <si>
    <t>76825 BRADYTX 31.093992 99.439084</t>
  </si>
  <si>
    <t>76827 BROOKESMITHTX 31.531159 99.102074</t>
  </si>
  <si>
    <t>76828 BURKETTTX 31.998031 99.3104</t>
  </si>
  <si>
    <t>76831 CASTELLTX 30.71276 98.919033</t>
  </si>
  <si>
    <t>76832 CHEROKEETX 30.991089 98.764868</t>
  </si>
  <si>
    <t>76834 COLEMANTX 31.847352 99.447298</t>
  </si>
  <si>
    <t>76836 DOOLETX 31.417242 99.536827</t>
  </si>
  <si>
    <t>76837 EDENTX 31.266087 99.858361</t>
  </si>
  <si>
    <t>76841 FORT MC KAVETTTX 30.83899 100.057692</t>
  </si>
  <si>
    <t>76842 FREDONIATX 30.907713 99.139944</t>
  </si>
  <si>
    <t>76844 GOLDTHWAITETX 31.415205 98.626889</t>
  </si>
  <si>
    <t>76845 GOULDBUSKTX 31.539447 99.448719</t>
  </si>
  <si>
    <t>76848 HEXTTX 30.880394 99.5498</t>
  </si>
  <si>
    <t>76849 JUNCTIONTX 30.498729 99.709477</t>
  </si>
  <si>
    <t>76852 LOHNTX 31.34385 99.451051</t>
  </si>
  <si>
    <t>76853 LOMETATX 31.206941 98.402294</t>
  </si>
  <si>
    <t>76854 LONDONTX 30.627066 99.63617</t>
  </si>
  <si>
    <t>76855 LOWAKETX 31.5667 100.0787</t>
  </si>
  <si>
    <t>76856 MASONTX 30.719552 99.224134</t>
  </si>
  <si>
    <t>76857 MAYTX 31.926058 98.969612</t>
  </si>
  <si>
    <t>76858 MELVINTX 31.153617 99.583706</t>
  </si>
  <si>
    <t>76859 MENARDTX 30.8697 99.800228</t>
  </si>
  <si>
    <t>76861 MILESTX 31.604566 100.187934</t>
  </si>
  <si>
    <t>76862 MILLERSVIEWTX 31.437014 99.739189</t>
  </si>
  <si>
    <t>76864 MULLINTX 31.563885 98.70535</t>
  </si>
  <si>
    <t>76865 NORTONTX 31.869174 100.131084</t>
  </si>
  <si>
    <t>76866 PAINT ROCKTX 31.429367 99.842282</t>
  </si>
  <si>
    <t>76869 PONTOTOCTX 30.860995 99.031017</t>
  </si>
  <si>
    <t>76870 PRIDDYTX 31.691754 98.503001</t>
  </si>
  <si>
    <t>76871 RICHLAND SPRINGSTX 31.319451 98.827275</t>
  </si>
  <si>
    <t>76872 ROCHELLETX 31.297196 99.11627</t>
  </si>
  <si>
    <t>76873 ROCKWOODTX 31.478884 99.377986</t>
  </si>
  <si>
    <t>76874 ROOSEVELTTX 30.50776 100.103193</t>
  </si>
  <si>
    <t>76875 ROWENATX 31.643584 99.934294</t>
  </si>
  <si>
    <t>76877 SAN SABATX 31.09402 98.75347</t>
  </si>
  <si>
    <t>76878 SANTA ANNATX 31.640408 99.314191</t>
  </si>
  <si>
    <t>76880 STARTX 31.473476 98.383365</t>
  </si>
  <si>
    <t>76882 TALPATX 31.809621 99.693888</t>
  </si>
  <si>
    <t>76883 TELEGRAPHTX 30.350107 100.002425</t>
  </si>
  <si>
    <t>76884 VALERATX 31.704075 99.542716</t>
  </si>
  <si>
    <t>76885 VALLEY SPRINGTX 30.830996 98.828948</t>
  </si>
  <si>
    <t>76886 VERIBESTTX 31.4759 100.2597</t>
  </si>
  <si>
    <t>76887 VOCATX 30.993196 99.157201</t>
  </si>
  <si>
    <t>76888 VOSSTX 31.594145 99.632434</t>
  </si>
  <si>
    <t>76890 ZEPHYRTX 31.695388 98.790444</t>
  </si>
  <si>
    <t>76901 SAN ANGELOTX 31.54699 100.560898</t>
  </si>
  <si>
    <t>76908 GOODFELLOW AFBTX 31.43294 100.406472</t>
  </si>
  <si>
    <t>76930 BARNHARTTX 31.189712 101.18523</t>
  </si>
  <si>
    <t>76932 BIG LAKETX 31.365418 101.52165</t>
  </si>
  <si>
    <t>76933 BRONTETX 31.875041 100.335002</t>
  </si>
  <si>
    <t>76934 CARLSBADTX 31.614709 100.731096</t>
  </si>
  <si>
    <t>76935 CHRISTOVALTX 31.173336 100.516954</t>
  </si>
  <si>
    <t>76936 ELDORADOTX 30.897397 100.538764</t>
  </si>
  <si>
    <t>76937 EOLATX 31.348406 100.103654</t>
  </si>
  <si>
    <t>76939 KNICKERBOCKERTX 31.2667 100.6244</t>
  </si>
  <si>
    <t>76940 MERETATX 31.47443 100.132091</t>
  </si>
  <si>
    <t>76941 MERTZONTX 31.304674 100.980336</t>
  </si>
  <si>
    <t>76943 OZONATX 30.687264 101.675552</t>
  </si>
  <si>
    <t>76945 ROBERT LEETX 31.889886 100.611558</t>
  </si>
  <si>
    <t>76949 SILVERTX 32.032233 100.699382</t>
  </si>
  <si>
    <t>76950 SONORATX 30.498923 100.538495</t>
  </si>
  <si>
    <t>76951 STERLING CITYTX 31.806484 101.044761</t>
  </si>
  <si>
    <t>76953 TENNYSONTX 31.733285 100.347144</t>
  </si>
  <si>
    <t>76955 VANCOURTTX 31.215953 100.24387</t>
  </si>
  <si>
    <t>76957 WALLTX 31.353541 100.200731</t>
  </si>
  <si>
    <t>76958 WATER VALLEYTX 31.645246 100.715956</t>
  </si>
  <si>
    <t>77001 HOUSTONTX 29.7634 95.3634</t>
  </si>
  <si>
    <t>77301 CONROETX 30.303958 95.431288</t>
  </si>
  <si>
    <t>77315 NORTH HOUSTONTX 29.9255 95.5152</t>
  </si>
  <si>
    <t>77316 MONTGOMERYTX 30.311772 95.674548</t>
  </si>
  <si>
    <t>77318 WILLISTX 30.438671 95.540017</t>
  </si>
  <si>
    <t>77320 HUNTSVILLETX 30.806067 95.57809</t>
  </si>
  <si>
    <t>77325 KINGWOODTX 29.9987 95.2618</t>
  </si>
  <si>
    <t>77326 ACETX 30.507737 94.817998</t>
  </si>
  <si>
    <t>77327 CLEVELANDTX 30.297911 94.905053</t>
  </si>
  <si>
    <t>77331 COLDSPRINGTX 30.603809 95.147518</t>
  </si>
  <si>
    <t>77332 DALLARDSVILLETX 30.6283 94.6318</t>
  </si>
  <si>
    <t>77333 DOBBINTX 30.336456 95.772206</t>
  </si>
  <si>
    <t>77334 DODGETX 30.785502 95.365299</t>
  </si>
  <si>
    <t>77335 GOODRICHTX 30.601876 94.931362</t>
  </si>
  <si>
    <t>77336 HUFFMANTX 30.076983 95.101464</t>
  </si>
  <si>
    <t>77337 HUFSMITHTX 30.1218 95.5964</t>
  </si>
  <si>
    <t>77338 HUMBLETX 30.009467 95.292984</t>
  </si>
  <si>
    <t>77350 LEGGETTTX 30.8176 94.8703</t>
  </si>
  <si>
    <t>77351 LIVINGSTONTX 30.69901 94.847025</t>
  </si>
  <si>
    <t>77353 MAGNOLIATX 30.1788 95.6982</t>
  </si>
  <si>
    <t>77357 NEW CANEYTX 30.150131 95.181081</t>
  </si>
  <si>
    <t>77358 NEW WAVERLYTX 30.569806 95.42689</t>
  </si>
  <si>
    <t>77359 OAKHURSTTX 30.699338 95.29835</t>
  </si>
  <si>
    <t>77360 ONALASKATX 30.840285 95.135904</t>
  </si>
  <si>
    <t>77362 PINEHURSTTX 30.156545 95.667496</t>
  </si>
  <si>
    <t>77363 PLANTERSVILLETX 30.32792 95.853423</t>
  </si>
  <si>
    <t>77364 POINTBLANKTX 30.769604 95.223646</t>
  </si>
  <si>
    <t>77365 PORTERTX 30.100161 95.271968</t>
  </si>
  <si>
    <t>77367 RIVERSIDETX 30.849623 95.391881</t>
  </si>
  <si>
    <t>77368 ROMAYORTX 30.435895 94.822188</t>
  </si>
  <si>
    <t>77369 RYETX 30.459625 94.74373</t>
  </si>
  <si>
    <t>77371 SHEPHERDTX 30.491234 94.984381</t>
  </si>
  <si>
    <t>77372 SPLENDORATX 30.236898 95.182604</t>
  </si>
  <si>
    <t>77373 SPRINGTX 30.071907 95.373125</t>
  </si>
  <si>
    <t>77374 THICKETTX 30.376395 94.636116</t>
  </si>
  <si>
    <t>77375 TOMBALLTX 30.09184 95.590398</t>
  </si>
  <si>
    <t>77376 VOTAWTX 30.433445 94.680544</t>
  </si>
  <si>
    <t>77401 BELLAIRETX 29.708299 95.465848</t>
  </si>
  <si>
    <t>77404 BAY CITYTX 28.9825 95.9693</t>
  </si>
  <si>
    <t>77406 RICHMONDTX 29.5817 95.7609</t>
  </si>
  <si>
    <t>77410 CYPRESSTX 29.9695 95.6976</t>
  </si>
  <si>
    <t>77411 ALIEFTX 29.7106 95.5963</t>
  </si>
  <si>
    <t>77412 ALTAIRTX 29.591511 96.484514</t>
  </si>
  <si>
    <t>77413 BARKERTX 29.7844 95.6849</t>
  </si>
  <si>
    <t>77415 CEDAR LANETX 28.923566 95.724902</t>
  </si>
  <si>
    <t>77417 BEASLEYTX 29.45618 95.979182</t>
  </si>
  <si>
    <t>77418 BELLVILLETX 29.983151 96.270853</t>
  </si>
  <si>
    <t>77419 BLESSINGTX 28.843486 96.232773</t>
  </si>
  <si>
    <t>77420 BOLINGTX 29.251706 95.933334</t>
  </si>
  <si>
    <t>77422 BRAZORIATX 28.963862 95.574135</t>
  </si>
  <si>
    <t>77423 BROOKSHIRETX 29.8271 96.003648</t>
  </si>
  <si>
    <t>77426 CHAPPELL HILLTX 30.205958 96.21723</t>
  </si>
  <si>
    <t>77428 COLLEGEPORTTX 28.717122 96.143634</t>
  </si>
  <si>
    <t>77430 DAMONTX 29.278321 95.706984</t>
  </si>
  <si>
    <t>77431 DANCIGERTX 29.1825 95.8279</t>
  </si>
  <si>
    <t>77432 DANEVANGTX 29.081667 96.179589</t>
  </si>
  <si>
    <t>77434 EAGLE LAKETX 29.559798 96.328464</t>
  </si>
  <si>
    <t>77435 EAST BERNARDTX 29.482697 96.164538</t>
  </si>
  <si>
    <t>77436 EGYPTTX 29.4044 96.2367</t>
  </si>
  <si>
    <t>77437 EL CAMPOTX 29.195521 96.219771</t>
  </si>
  <si>
    <t>77440 ELMATONTX 28.844479 96.066418</t>
  </si>
  <si>
    <t>77441 FULSHEARTX 29.681924 95.920287</t>
  </si>
  <si>
    <t>77442 GARWOODTX 29.430788 96.526621</t>
  </si>
  <si>
    <t>77443 GLEN FLORATX 29.350203 96.173408</t>
  </si>
  <si>
    <t>77444 GUYTX 29.303914 95.778849</t>
  </si>
  <si>
    <t>77445 HEMPSTEADTX 30.059349 96.074834</t>
  </si>
  <si>
    <t>77446 PRAIRIE VIEWTX 30.083672 95.98656</t>
  </si>
  <si>
    <t>77447 HOCKLEYTX 30.046703 95.821434</t>
  </si>
  <si>
    <t>77448 HUNGERFORDTX 29.402278 96.056058</t>
  </si>
  <si>
    <t>77449 KATYTX 29.832544 95.732372</t>
  </si>
  <si>
    <t>77451 KENDLETONTX 29.447225 96.003521</t>
  </si>
  <si>
    <t>77452 KENNEYTX 30.0477 96.3267</t>
  </si>
  <si>
    <t>77453 LANE CITYTX 29.2155 96.0266</t>
  </si>
  <si>
    <t>77454 LISSIETX 29.535263 96.230375</t>
  </si>
  <si>
    <t>77455 LOUISETX 29.171482 96.448354</t>
  </si>
  <si>
    <t>77456 MARKHAMTX 28.970348 96.10386</t>
  </si>
  <si>
    <t>77457 MATAGORDATX 28.648286 96.043976</t>
  </si>
  <si>
    <t>77458 MIDFIELDTX 28.953335 96.254819</t>
  </si>
  <si>
    <t>77459 MISSOURI CITYTX 29.528726 95.5292</t>
  </si>
  <si>
    <t>77460 NADATX 29.4044 96.3862</t>
  </si>
  <si>
    <t>77461 NEEDVILLETX 29.378072 95.750955</t>
  </si>
  <si>
    <t>77463 OLD OCEANTX 29.135067 95.788108</t>
  </si>
  <si>
    <t>77464 ORCHARDTX 29.594222 95.972572</t>
  </si>
  <si>
    <t>77465 PALACIOSTX 28.709263 96.147063</t>
  </si>
  <si>
    <t>77466 PATTISONTX 29.809799 96.007579</t>
  </si>
  <si>
    <t>77467 PIERCETX 29.20513 96.137056</t>
  </si>
  <si>
    <t>77468 PLEDGERTX 29.174566 95.893674</t>
  </si>
  <si>
    <t>77470 ROCK ISLANDTX 29.474466 96.579673</t>
  </si>
  <si>
    <t>77471 ROSENBERGTX 29.533493 95.866021</t>
  </si>
  <si>
    <t>77473 SAN FELIPETX 29.801817 96.101455</t>
  </si>
  <si>
    <t>77474 SEALYTX 29.774142 96.185433</t>
  </si>
  <si>
    <t>77475 SHERIDANTX 29.445292 96.653488</t>
  </si>
  <si>
    <t>77476 SIMONTONTX 29.677848 95.992088</t>
  </si>
  <si>
    <t>77477 STAFFORDTX 29.627386 95.562622</t>
  </si>
  <si>
    <t>77478 SUGAR LANDTX 29.630216 95.632308</t>
  </si>
  <si>
    <t>77480 SWEENYTX 29.086028 95.74301</t>
  </si>
  <si>
    <t>77481 THOMPSONSTX 29.468634 95.577504</t>
  </si>
  <si>
    <t>77482 VAN VLECKTX 29.090538 95.910378</t>
  </si>
  <si>
    <t>77483 WADSWORTHTX 28.831326 95.9395</t>
  </si>
  <si>
    <t>77484 WALLERTX 30.084616 95.932752</t>
  </si>
  <si>
    <t>77485 WALLISTX 29.630612 96.038338</t>
  </si>
  <si>
    <t>77486 WEST COLUMBIATX 29.155393 95.671736</t>
  </si>
  <si>
    <t>77488 WHARTONTX 29.267269 96.147974</t>
  </si>
  <si>
    <t>77501 PASADENATX 29.6908 95.2089</t>
  </si>
  <si>
    <t>77510 SANTA FETX 29.333681 95.111629</t>
  </si>
  <si>
    <t>77511 ALVINTX 29.393818 95.245138</t>
  </si>
  <si>
    <t>77514 ANAHUACTX 29.707168 94.571509</t>
  </si>
  <si>
    <t>77515 ANGLETONTX 29.175306 95.453146</t>
  </si>
  <si>
    <t>77518 BACLIFFTX 29.507987 94.980477</t>
  </si>
  <si>
    <t>77519 BATSONTX 30.239886 94.599492</t>
  </si>
  <si>
    <t>77520 BAYTOWNTX 29.770673 94.875436</t>
  </si>
  <si>
    <t>77530 CHANNELVIEWTX 29.786922 95.10919</t>
  </si>
  <si>
    <t>77531 CLUTETX 29.055143 95.382585</t>
  </si>
  <si>
    <t>77532 CROSBYTX 29.935714 95.059406</t>
  </si>
  <si>
    <t>77533 DAISETTATX 30.110404 94.66002</t>
  </si>
  <si>
    <t>77534 DANBURYTX 29.216538 95.29051</t>
  </si>
  <si>
    <t>77535 DAYTONTX 30.065757 94.905504</t>
  </si>
  <si>
    <t>77536 DEER PARKTX 29.7138 95.11695</t>
  </si>
  <si>
    <t>77538 DEVERSTX 30.000606 94.548544</t>
  </si>
  <si>
    <t>77539 DICKINSONTX 29.456614 95.043985</t>
  </si>
  <si>
    <t>77541 FREEPORTTX 29.035343 95.337212</t>
  </si>
  <si>
    <t>77545 FRESNOTX 29.545481 95.468351</t>
  </si>
  <si>
    <t>77546 FRIENDSWOODTX 29.520776 95.190584</t>
  </si>
  <si>
    <t>77547 GALENA PARKTX 29.74009 95.233289</t>
  </si>
  <si>
    <t>77550 GALVESTONTX 29.306824 94.771914</t>
  </si>
  <si>
    <t>77560 HANKAMERTX 29.874031 94.576194</t>
  </si>
  <si>
    <t>77561 HARDINTX 30.17006 94.719066</t>
  </si>
  <si>
    <t>77562 HIGHLANDSTX 29.828332 95.045714</t>
  </si>
  <si>
    <t>77563 HITCHCOCKTX 29.30136 95.004914</t>
  </si>
  <si>
    <t>77564 HULLTX 30.140997 94.649347</t>
  </si>
  <si>
    <t>77565 KEMAHTX 29.535133 95.032746</t>
  </si>
  <si>
    <t>77566 LAKE JACKSONTX 29.040068 95.480592</t>
  </si>
  <si>
    <t>77568 LA MARQUETX 29.36199 94.979785</t>
  </si>
  <si>
    <t>77571 LA PORTETX 29.682972 95.048232</t>
  </si>
  <si>
    <t>77573 LEAGUE CITYTX 29.511641 95.087068</t>
  </si>
  <si>
    <t>77575 LIBERTYTX 30.098941 94.726805</t>
  </si>
  <si>
    <t>77577 LIVERPOOLTX 29.254614 95.193738</t>
  </si>
  <si>
    <t>77578 MANVELTX 29.474735 95.359887</t>
  </si>
  <si>
    <t>77580 MONT BELVIEUTX 29.8672 94.8861</t>
  </si>
  <si>
    <t>77581 PEARLANDTX 29.551355 95.283498</t>
  </si>
  <si>
    <t>77582 RAYWOODTX 30.027659 94.657424</t>
  </si>
  <si>
    <t>77583 ROSHARONTX 29.408696 95.442095</t>
  </si>
  <si>
    <t>77585 SARATOGATX 30.361295 94.579583</t>
  </si>
  <si>
    <t>77586 SEABROOKTX 29.5783 95.038466</t>
  </si>
  <si>
    <t>77587 SOUTH HOUSTONTX 29.660665 95.228718</t>
  </si>
  <si>
    <t>77590 TEXAS CITYTX 29.3787 94.885642</t>
  </si>
  <si>
    <t>77597 WALLISVILLETX 29.859538 94.688082</t>
  </si>
  <si>
    <t>77598 WEBSTERTX 29.549257 95.139173</t>
  </si>
  <si>
    <t>77611 BRIDGE CITYTX 29.958651 93.812903</t>
  </si>
  <si>
    <t>77612 BUNATX 30.418444 94.000978</t>
  </si>
  <si>
    <t>77613 CHINATX 30.010858 94.362968</t>
  </si>
  <si>
    <t>77614 DEWEYVILLETX 30.341107 93.802099</t>
  </si>
  <si>
    <t>77615 EVADALETX 30.312916 94.073078</t>
  </si>
  <si>
    <t>77616 FREDTX 30.610964 94.18223</t>
  </si>
  <si>
    <t>77617 GILCHRISTTX 29.515175 94.517869</t>
  </si>
  <si>
    <t>77619 GROVESTX 29.94964 93.920036</t>
  </si>
  <si>
    <t>77622 HAMSHIRETX 29.852558 94.310062</t>
  </si>
  <si>
    <t>77623 HIGH ISLANDTX 29.560347 94.422201</t>
  </si>
  <si>
    <t>77624 HILLISTERTX 30.673044 94.380044</t>
  </si>
  <si>
    <t>77625 KOUNTZETX 30.354377 94.4114</t>
  </si>
  <si>
    <t>77626 MAURICEVILLETX 30.2033 93.8662</t>
  </si>
  <si>
    <t>77627 NEDERLANDTX 29.98851 94.003021</t>
  </si>
  <si>
    <t>77629 NOMETX 30.001454 94.419007</t>
  </si>
  <si>
    <t>77630 ORANGETX 30.056012 93.867629</t>
  </si>
  <si>
    <t>77639 ORANGEFIELDTX 30.0613 93.8497</t>
  </si>
  <si>
    <t>77640 PORT ARTHURTX 29.757493 94.096672</t>
  </si>
  <si>
    <t>77650 PORT BOLIVARTX 29.479879 94.575799</t>
  </si>
  <si>
    <t>77651 PORT NECHESTX 29.981488 93.939788</t>
  </si>
  <si>
    <t>77655 SABINE PASSTX 29.691183 94.036893</t>
  </si>
  <si>
    <t>77656 SILSBEETX 30.384218 94.170936</t>
  </si>
  <si>
    <t>77657 LUMBERTONTX 30.232931 94.194234</t>
  </si>
  <si>
    <t>77659 SOUR LAKETX 30.178117 94.445754</t>
  </si>
  <si>
    <t>77660 SPURGERTX 30.656999 94.145508</t>
  </si>
  <si>
    <t>77661 STOWELLTX 29.7905 94.3844</t>
  </si>
  <si>
    <t>77662 VIDORTX 30.173622 94.007402</t>
  </si>
  <si>
    <t>77663 VILLAGE MILLSTX 30.519572 94.412945</t>
  </si>
  <si>
    <t>77664 WARRENTX 30.631003 94.430914</t>
  </si>
  <si>
    <t>77665 WINNIETX 29.791596 94.349882</t>
  </si>
  <si>
    <t>77701 BEAUMONTTX 30.094544 94.093352</t>
  </si>
  <si>
    <t>77801 BRYANTX 30.639301 96.360977</t>
  </si>
  <si>
    <t>77830 ANDERSONTX 30.55211 96.00254</t>
  </si>
  <si>
    <t>77831 BEDIASTX 30.734705 95.923815</t>
  </si>
  <si>
    <t>77833 BRENHAMTX 30.202229 96.370674</t>
  </si>
  <si>
    <t>77835 BURTONTX 30.18419 96.646982</t>
  </si>
  <si>
    <t>77836 CALDWELLTX 30.525203 96.691906</t>
  </si>
  <si>
    <t>77837 CALVERTTX 31.010605 96.665647</t>
  </si>
  <si>
    <t>77838 CHRIESMANTX 30.5995 96.7709</t>
  </si>
  <si>
    <t>77840 COLLEGE STATIONTX 30.607913 96.323978</t>
  </si>
  <si>
    <t>77850 CONCORDTX 31.26511 96.0995</t>
  </si>
  <si>
    <t>77852 DEANVILLETX 30.4318 96.7559</t>
  </si>
  <si>
    <t>77853 DIME BOXTX 30.370857 96.816108</t>
  </si>
  <si>
    <t>77855 FLYNNTX 31.143921 96.134638</t>
  </si>
  <si>
    <t>77856 FRANKLINTX 31.099531 96.426204</t>
  </si>
  <si>
    <t>77857 GAUSETX 30.786548 96.68926</t>
  </si>
  <si>
    <t>77859 HEARNETX 30.836242 96.587042</t>
  </si>
  <si>
    <t>77861 IOLATX 30.723094 96.078213</t>
  </si>
  <si>
    <t>77862 KURTENTX 30.7869 96.2636</t>
  </si>
  <si>
    <t>77863 LYONSTX 30.3861 96.5632</t>
  </si>
  <si>
    <t>77864 MADISONVILLETX 30.972629 95.897114</t>
  </si>
  <si>
    <t>77865 MARQUEZTX 31.247399 96.22434</t>
  </si>
  <si>
    <t>77866 MILLICANTX 30.449058 96.217062</t>
  </si>
  <si>
    <t>77867 MUMFORDTX 30.766442 96.578605</t>
  </si>
  <si>
    <t>77868 NAVASOTATX 30.370422 96.057376</t>
  </si>
  <si>
    <t>77870 NEW BADENTX 31.059305 96.39942</t>
  </si>
  <si>
    <t>77871 NORMANGEETX 31.099734 96.129295</t>
  </si>
  <si>
    <t>77872 NORTH ZULCHTX 30.931056 96.098996</t>
  </si>
  <si>
    <t>77873 RICHARDSTX 30.572971 95.78675</t>
  </si>
  <si>
    <t>77875 ROANS PRAIRIETX 30.583978 95.938329</t>
  </si>
  <si>
    <t>77876 SHIROTX 30.675253 95.828558</t>
  </si>
  <si>
    <t>77878 SNOOKTX 30.470384 96.480162</t>
  </si>
  <si>
    <t>77879 SOMERVILLETX 30.427153 96.498538</t>
  </si>
  <si>
    <t>77880 WASHINGTONTX 30.284464 96.180228</t>
  </si>
  <si>
    <t>77881 WELLBORNTX 30.5351 96.3017</t>
  </si>
  <si>
    <t>77882 WHEELOCKTX 30.911791 96.421125</t>
  </si>
  <si>
    <t>77901 VICTORIATX 28.806794 96.990782</t>
  </si>
  <si>
    <t>77950 AUSTWELLTX 28.402292 96.854457</t>
  </si>
  <si>
    <t>77951 BLOOMINGTONTX 28.710304 96.803586</t>
  </si>
  <si>
    <t>77954 CUEROTX 29.111281 97.251487</t>
  </si>
  <si>
    <t>77957 EDNATX 28.980244 96.731892</t>
  </si>
  <si>
    <t>77960 FANNINTX 28.661432 97.249102</t>
  </si>
  <si>
    <t>77961 FRANCITASTX 28.865214 96.361781</t>
  </si>
  <si>
    <t>77962 GANADOTX 29.050845 96.440315</t>
  </si>
  <si>
    <t>77963 GOLIADTX 28.657078 97.466124</t>
  </si>
  <si>
    <t>77964 HALLETTSVILLETX 29.381197 96.813325</t>
  </si>
  <si>
    <t>77967 HOCHHEIMTX 29.3129 97.2908</t>
  </si>
  <si>
    <t>77968 INEZTX 28.890267 96.80355</t>
  </si>
  <si>
    <t>77969 LA SALLETX 28.768852 96.649183</t>
  </si>
  <si>
    <t>77970 LA WARDTX 28.838138 96.41339</t>
  </si>
  <si>
    <t>77971 LOLITATX 28.789565 96.44997</t>
  </si>
  <si>
    <t>77973 MCFADDINTX 28.532051 96.966185</t>
  </si>
  <si>
    <t>77974 MEYERSVILLETX 28.899219 97.287002</t>
  </si>
  <si>
    <t>77975 MOULTONTX 29.553493 97.096935</t>
  </si>
  <si>
    <t>77976 NURSERYTX 28.9244 97.1008</t>
  </si>
  <si>
    <t>77977 PLACEDOTX 28.689699 96.822296</t>
  </si>
  <si>
    <t>77978 POINT COMFORTTX 28.673119 96.544741</t>
  </si>
  <si>
    <t>77979 PORT LAVACATX 28.547158 96.652062</t>
  </si>
  <si>
    <t>77982 PORT O CONNORTX 28.218395 96.62447</t>
  </si>
  <si>
    <t>77983 SEADRIFTTX 28.402244 96.664498</t>
  </si>
  <si>
    <t>77984 SHINERTX 29.42088 97.147198</t>
  </si>
  <si>
    <t>77986 SUBLIMETX 29.4785 96.7969</t>
  </si>
  <si>
    <t>77987 SWEET HOMETX 29.3452 97.0707</t>
  </si>
  <si>
    <t>77988 TELFERNERTX 28.853722 96.877525</t>
  </si>
  <si>
    <t>77989 THOMASTONTX 28.9968 97.1575</t>
  </si>
  <si>
    <t>77990 TIVOLITX 28.407808 96.952273</t>
  </si>
  <si>
    <t>77991 VANDERBILTTX 28.806842 96.604217</t>
  </si>
  <si>
    <t>77993 WEESATCHETX 28.8477 97.4456</t>
  </si>
  <si>
    <t>77994 WESTHOFFTX 29.158779 97.495905</t>
  </si>
  <si>
    <t>77995 YOAKUMTX 29.226598 97.086548</t>
  </si>
  <si>
    <t>78001 ARTESIA WELLSTX 28.263994 99.280108</t>
  </si>
  <si>
    <t>78002 ATASCOSATX 29.277094 98.728579</t>
  </si>
  <si>
    <t>78003 BANDERATX 29.741597 99.112611</t>
  </si>
  <si>
    <t>78004 BERGHEIMTX 29.858098 98.534291</t>
  </si>
  <si>
    <t>78005 BIGFOOTTX 29.052324 98.858396</t>
  </si>
  <si>
    <t>78006 BOERNETX 29.897861 98.719025</t>
  </si>
  <si>
    <t>78007 CALLIHAMTX 28.350618 98.433646</t>
  </si>
  <si>
    <t>78008 CAMPBELLTONTX 28.750547 98.254741</t>
  </si>
  <si>
    <t>78009 CASTROVILLETX 29.360981 98.88774</t>
  </si>
  <si>
    <t>78010 CENTER POINTTX 29.899522 99.015481</t>
  </si>
  <si>
    <t>78011 CHARLOTTETX 28.836109 98.695062</t>
  </si>
  <si>
    <t>78012 CHRISTINETX 28.806082 98.490642</t>
  </si>
  <si>
    <t>78013 COMFORTTX 29.968944 98.821687</t>
  </si>
  <si>
    <t>78014 COTULLATX 28.368095 99.098439</t>
  </si>
  <si>
    <t>78016 DEVINETX 29.205433 98.948097</t>
  </si>
  <si>
    <t>78017 DILLEYTX 28.742324 99.232277</t>
  </si>
  <si>
    <t>78019 ENCINALTX 28.156093 99.098136</t>
  </si>
  <si>
    <t>78021 FOWLERTONTX 28.537392 98.83342</t>
  </si>
  <si>
    <t>78022 GEORGE WESTTX 28.22711 98.099981</t>
  </si>
  <si>
    <t>78023 HELOTESTX 29.626598 98.751305</t>
  </si>
  <si>
    <t>78024 HUNTTX 29.994424 99.513392</t>
  </si>
  <si>
    <t>78025 INGRAMTX 30.098141 99.483614</t>
  </si>
  <si>
    <t>78026 JOURDANTONTX 28.807301 98.504142</t>
  </si>
  <si>
    <t>78027 KENDALIATX 29.971724 98.493513</t>
  </si>
  <si>
    <t>78028 KERRVILLETX 30.017136 99.140252</t>
  </si>
  <si>
    <t>78039 LA COSTETX 29.317389 98.827672</t>
  </si>
  <si>
    <t>78040 LAREDOTX 27.508492 99.503633</t>
  </si>
  <si>
    <t>78050 LEMINGTX 29.077036 98.50901</t>
  </si>
  <si>
    <t>78052 LYTLETX 29.220423 98.788401</t>
  </si>
  <si>
    <t>78054 MACDONATX 29.3258 98.6956</t>
  </si>
  <si>
    <t>78055 MEDINATX 29.785286 99.331102</t>
  </si>
  <si>
    <t>78056 MICOTX 29.541948 98.91915</t>
  </si>
  <si>
    <t>78057 MOORETX 28.979322 98.96195</t>
  </si>
  <si>
    <t>78058 MOUNTAIN HOMETX 30.104984 99.661902</t>
  </si>
  <si>
    <t>78059 NATALIATX 29.193092 98.846183</t>
  </si>
  <si>
    <t>78060 OAKVILLETX 28.4575 98.0437</t>
  </si>
  <si>
    <t>78061 PEARSALLTX 28.868332 99.107445</t>
  </si>
  <si>
    <t>78062 PEGGYTX 28.7394 98.1783</t>
  </si>
  <si>
    <t>78063 PIPE CREEKTX 29.676647 98.88722</t>
  </si>
  <si>
    <t>78063 LAKEHILLSTX 29.676647 98.88722</t>
  </si>
  <si>
    <t>78064 PLEASANTONTX 28.971478 98.404221</t>
  </si>
  <si>
    <t>78065 POTEETTX 29.07578 98.649897</t>
  </si>
  <si>
    <t>78066 RIO MEDINATX 29.471772 98.887679</t>
  </si>
  <si>
    <t>78067 SAN YGNACIOTX 27.150229 99.292102</t>
  </si>
  <si>
    <t>78069 SOMERSETTX 29.176072 98.689475</t>
  </si>
  <si>
    <t>78070 SPRING BRANCHTX 29.904199 98.408906</t>
  </si>
  <si>
    <t>78071 THREE RIVERSTX 28.526474 98.143896</t>
  </si>
  <si>
    <t>78072 TILDENTX 28.349278 98.635327</t>
  </si>
  <si>
    <t>78073 VON ORMYTX 29.242301 98.627174</t>
  </si>
  <si>
    <t>78074 WARINGTX 29.975292 98.794806</t>
  </si>
  <si>
    <t>78075 WHITSETTTX 28.633923 98.258863</t>
  </si>
  <si>
    <t>78076 ZAPATATX 26.90548 99.173965</t>
  </si>
  <si>
    <t>78101 ADKINSTX 29.340607 98.229522</t>
  </si>
  <si>
    <t>78102 BEEVILLETX 28.442341 97.732642</t>
  </si>
  <si>
    <t>78107 BERCLAIRTX 28.542565 97.624807</t>
  </si>
  <si>
    <t>78108 CIBOLOTX 29.567162 98.223216</t>
  </si>
  <si>
    <t>78109 CONVERSETX 29.478657 98.273552</t>
  </si>
  <si>
    <t>78111 ECLETOTX 29.040116 97.752452</t>
  </si>
  <si>
    <t>78112 ELMENDORFTX 29.201903 98.359063</t>
  </si>
  <si>
    <t>78113 FALLS CITYTX 28.926921 98.143182</t>
  </si>
  <si>
    <t>78114 FLORESVILLETX 29.127276 98.197667</t>
  </si>
  <si>
    <t>78115 GERONIMOTX 29.6628 97.9668</t>
  </si>
  <si>
    <t>78116 GILLETTTX 29.079755 97.774918</t>
  </si>
  <si>
    <t>78117 HOBSONTX 28.94247 97.983084</t>
  </si>
  <si>
    <t>78118 KARNES CITYTX 28.851282 97.959573</t>
  </si>
  <si>
    <t>78119 KENEDYTX 28.793382 97.843159</t>
  </si>
  <si>
    <t>78121 LA VERNIATX 29.373808 98.074729</t>
  </si>
  <si>
    <t>78122 LEESVILLETX 29.389573 97.774688</t>
  </si>
  <si>
    <t>78123 MC QUEENEYTX 29.601136 98.045106</t>
  </si>
  <si>
    <t>78124 MARIONTX 29.548362 98.143446</t>
  </si>
  <si>
    <t>78125 MINERALTX 28.55524 97.940744</t>
  </si>
  <si>
    <t>78130 NEW BRAUNFELSTX 29.70097 98.076731</t>
  </si>
  <si>
    <t>78133 CANYON LAKETX 29.891507 98.23746</t>
  </si>
  <si>
    <t>78140 NIXONTX 29.37611 97.735856</t>
  </si>
  <si>
    <t>78141 NORDHEIMTX 28.904891 97.624414</t>
  </si>
  <si>
    <t>78142 NORMANNATX 28.53025 97.78936</t>
  </si>
  <si>
    <t>78143 PANDORATX 29.232232 97.832456</t>
  </si>
  <si>
    <t>78144 PANNA MARIATX 28.957058 97.8883</t>
  </si>
  <si>
    <t>78145 PAWNEETX 28.65257 97.992111</t>
  </si>
  <si>
    <t>78146 PETTUSTX 28.619383 97.844516</t>
  </si>
  <si>
    <t>78147 POTHTX 29.026334 98.109192</t>
  </si>
  <si>
    <t>78148 UNIVERSAL CITYTX 29.549673 98.30132</t>
  </si>
  <si>
    <t>78151 RUNGETX 28.87063 97.690631</t>
  </si>
  <si>
    <t>78152 SAINT HEDWIGTX 29.432984 98.205108</t>
  </si>
  <si>
    <t>78154 SCHERTZTX 29.568833 98.277058</t>
  </si>
  <si>
    <t>78155 SEGUINTX 29.569628 97.938544</t>
  </si>
  <si>
    <t>78159 SMILEYTX 29.233864 97.588532</t>
  </si>
  <si>
    <t>78160 STOCKDALETX 29.220531 97.891775</t>
  </si>
  <si>
    <t>78161 SUTHERLAND SPRINGSTX 29.268046 98.073446</t>
  </si>
  <si>
    <t>78162 TULETATX 28.5709 97.7969</t>
  </si>
  <si>
    <t>78163 BULVERDETX 29.766235 98.462594</t>
  </si>
  <si>
    <t>78164 YORKTOWNTX 28.986772 97.540067</t>
  </si>
  <si>
    <t>78201 SAN ANTONIOTX 29.472779 98.535643</t>
  </si>
  <si>
    <t>78330 AGUA DULCETX 27.781024 97.855112</t>
  </si>
  <si>
    <t>78332 ALICETX 27.681006 98.084156</t>
  </si>
  <si>
    <t>78335 ARANSAS PASSTX 27.9093 97.1497</t>
  </si>
  <si>
    <t>78338 ARMSTRONGTX 26.852759 97.713877</t>
  </si>
  <si>
    <t>78339 BANQUETETX 27.814163 97.803295</t>
  </si>
  <si>
    <t>78340 BAYSIDETX 28.102904 97.230904</t>
  </si>
  <si>
    <t>78341 BENAVIDESTX 27.5977 98.4082</t>
  </si>
  <si>
    <t>78342 BEN BOLTTX 27.6476 98.0863</t>
  </si>
  <si>
    <t>78343 BISHOPTX 27.636248 97.714545</t>
  </si>
  <si>
    <t>78344 BRUNITX 27.40163 98.868598</t>
  </si>
  <si>
    <t>78347 CHAPMAN RANCHTX 27.598812 97.462021</t>
  </si>
  <si>
    <t>78349 CONCEPCIONTX 27.525667 98.412872</t>
  </si>
  <si>
    <t>78350 DINEROTX 28.2266 97.9616</t>
  </si>
  <si>
    <t>78351 DRISCOLLTX 27.686758 97.742667</t>
  </si>
  <si>
    <t>78352 EDROYTX 27.99289 97.689817</t>
  </si>
  <si>
    <t>78353 ENCINOTX 26.989887 98.239194</t>
  </si>
  <si>
    <t>78355 FALFURRIASTX 27.209262 98.26097</t>
  </si>
  <si>
    <t>78357 FREERTX 27.889626 98.612874</t>
  </si>
  <si>
    <t>78358 FULTONTX 28.2466 96.7984</t>
  </si>
  <si>
    <t>78359 GREGORYTX 27.932578 97.295948</t>
  </si>
  <si>
    <t>78360 GUERRATX 26.936534 98.876099</t>
  </si>
  <si>
    <t>78361 HEBBRONVILLETX 27.071262 98.785068</t>
  </si>
  <si>
    <t>78362 INGLESIDETX 27.86056 97.208824</t>
  </si>
  <si>
    <t>78363 KINGSVILLETX 27.455103 97.69229</t>
  </si>
  <si>
    <t>78368 MATHISTX 28.072872 97.77279</t>
  </si>
  <si>
    <t>78369 MIRANDO CITYTX 27.447242 99.024044</t>
  </si>
  <si>
    <t>78370 ODEMTX 27.901882 97.554304</t>
  </si>
  <si>
    <t>78371 OILTONTX 27.468482 98.958884</t>
  </si>
  <si>
    <t>78372 ORANGE GROVETX 27.940205 98.045594</t>
  </si>
  <si>
    <t>78373 PORT ARANSASTX 27.789918 97.110448</t>
  </si>
  <si>
    <t>78374 PORTLANDTX 27.937142 97.305626</t>
  </si>
  <si>
    <t>78375 PREMONTTX 27.36529 98.145542</t>
  </si>
  <si>
    <t>78376 REALITOSTX 27.530371 98.603808</t>
  </si>
  <si>
    <t>78377 REFUGIOTX 28.347934 97.216746</t>
  </si>
  <si>
    <t>78379 RIVIERATX 27.309943 97.856739</t>
  </si>
  <si>
    <t>78380 ROBSTOWNTX 27.81605 97.736416</t>
  </si>
  <si>
    <t>78381 ROCKPORTTX 28.0205 97.0545</t>
  </si>
  <si>
    <t>78383 SANDIATX 28.07278 97.94688</t>
  </si>
  <si>
    <t>78384 SAN DIEGOTX 27.856754 98.363625</t>
  </si>
  <si>
    <t>78385 SARITATX 27.126698 97.704236</t>
  </si>
  <si>
    <t>78387 SINTONTX 28.052446 97.539877</t>
  </si>
  <si>
    <t>78389 SKIDMORETX 28.216608 97.688356</t>
  </si>
  <si>
    <t>78390 TAFTTX 27.99945 97.365388</t>
  </si>
  <si>
    <t>78391 TYNANTX 28.178248 97.760494</t>
  </si>
  <si>
    <t>78393 WOODSBOROTX 28.221049 97.347241</t>
  </si>
  <si>
    <t>78401 CORPUS CHRISTITX 27.795581 97.3994</t>
  </si>
  <si>
    <t>78404 CRP CHRISTITX 27.767794 97.39837</t>
  </si>
  <si>
    <t>78501 MCALLENTX 26.214588 98.239064</t>
  </si>
  <si>
    <t>78516 ALAMOTX 26.198357 98.115249</t>
  </si>
  <si>
    <t>78520 BROWNSVILLETX 25.967561 97.547491</t>
  </si>
  <si>
    <t>78535 COMBESTX 26.2542 97.7326</t>
  </si>
  <si>
    <t>78536 DELMITATX 26.656514 98.402744</t>
  </si>
  <si>
    <t>78537 DONNATX 26.166537 98.081165</t>
  </si>
  <si>
    <t>78538 EDCOUCHTX 26.308984 97.959218</t>
  </si>
  <si>
    <t>78539 EDINBURGTX 26.27909 98.144563</t>
  </si>
  <si>
    <t>78543 ELSATX 26.306804 97.998055</t>
  </si>
  <si>
    <t>78545 FALCON HEIGHTSTX 26.567448 99.13293</t>
  </si>
  <si>
    <t>78547 GARCIASVILLETX 26.431209 98.643818</t>
  </si>
  <si>
    <t>78548 GRULLATX 26.380278 98.54896</t>
  </si>
  <si>
    <t>78549 HARGILLTX 26.437046 97.965487</t>
  </si>
  <si>
    <t>78550 HARLINGENTX 26.24561 97.679961</t>
  </si>
  <si>
    <t>78557 HIDALGOTX 26.113397 98.255162</t>
  </si>
  <si>
    <t>78558 LA BLANCATX 26.312508 98.03345</t>
  </si>
  <si>
    <t>78559 LA FERIATX 26.189927 97.8238</t>
  </si>
  <si>
    <t>78560 LA JOYATX 26.223809 98.466832</t>
  </si>
  <si>
    <t>78561 LASARATX 26.4636 97.9122</t>
  </si>
  <si>
    <t>78562 LA VILLATX 26.309262 97.919396</t>
  </si>
  <si>
    <t>78563 LINNTX 26.596232 98.211825</t>
  </si>
  <si>
    <t>78564 LOPENOTX 26.7113 99.1109</t>
  </si>
  <si>
    <t>78565 LOS EBANOSTX 26.246417 98.556875</t>
  </si>
  <si>
    <t>78566 LOS FRESNOSTX 26.123058 97.410552</t>
  </si>
  <si>
    <t>78567 LOS INDIOSTX 26.0514 97.7457</t>
  </si>
  <si>
    <t>78568 LOZANOTX 26.1887 97.5428</t>
  </si>
  <si>
    <t>78569 LYFORDTX 26.412448 97.730593</t>
  </si>
  <si>
    <t>78570 MERCEDESTX 26.141299 97.911346</t>
  </si>
  <si>
    <t>78572 MISSIONTX 26.298168 98.421234</t>
  </si>
  <si>
    <t>78575 OLMITOTX 26.024984 97.548995</t>
  </si>
  <si>
    <t>78576 PENITASTX 26.279372 98.4468</t>
  </si>
  <si>
    <t>78577 PHARRTX 26.152425 98.209702</t>
  </si>
  <si>
    <t>78578 PORT ISABELTX 26.026009 97.292048</t>
  </si>
  <si>
    <t>78579 PROGRESOTX 26.084166 97.968463</t>
  </si>
  <si>
    <t>78580 RAYMONDVILLETX 26.522484 97.844106</t>
  </si>
  <si>
    <t>78582 RIO GRANDE CITYTX 26.510284 98.675196</t>
  </si>
  <si>
    <t>78583 RIO HONDOTX 26.275955 97.450884</t>
  </si>
  <si>
    <t>78584 ROMATX 26.577578 99.006719</t>
  </si>
  <si>
    <t>78585 SALINENOTX 26.5157 99.1125</t>
  </si>
  <si>
    <t>78586 SAN BENITOTX 26.095043 97.638148</t>
  </si>
  <si>
    <t>78588 SAN ISIDROTX 26.731382 98.414415</t>
  </si>
  <si>
    <t>78589 SAN JUANTX 26.163772 98.157143</t>
  </si>
  <si>
    <t>78590 SAN PERLITATX 26.449978 97.58359</t>
  </si>
  <si>
    <t>78591 SANTA ELENATX 26.717411 98.519896</t>
  </si>
  <si>
    <t>78592 SANTA MARIATX 26.082202 97.838478</t>
  </si>
  <si>
    <t>78593 SANTA ROSATX 26.249276 97.831834</t>
  </si>
  <si>
    <t>78594 SEBASTIANTX 26.349915 97.718674</t>
  </si>
  <si>
    <t>78595 SULLIVAN CITYTX 26.259158 98.557877</t>
  </si>
  <si>
    <t>78596 WESLACOTX 26.150942 98.008372</t>
  </si>
  <si>
    <t>78597 SOUTH PADRE ISLANDTX 26.315214 97.242901</t>
  </si>
  <si>
    <t>78598 PORT MANSFIELDTX 26.541678 97.502882</t>
  </si>
  <si>
    <t>78602 BASTROPTX 30.134636 97.319982</t>
  </si>
  <si>
    <t>78604 BELMONTTX 29.5233 97.6838</t>
  </si>
  <si>
    <t>78605 BERTRAMTX 30.73136 98.044794</t>
  </si>
  <si>
    <t>78606 BLANCOTX 30.099054 98.41213</t>
  </si>
  <si>
    <t>78607 BLUFFTONTX 30.843232 98.502218</t>
  </si>
  <si>
    <t>78608 BRIGGSTX 30.926746 97.996174</t>
  </si>
  <si>
    <t>78609 BUCHANAN DAMTX 30.760502 98.475202</t>
  </si>
  <si>
    <t>78610 BUDATX 30.071798 97.842354</t>
  </si>
  <si>
    <t>78611 BURNETTX 30.804035 98.269897</t>
  </si>
  <si>
    <t>78612 CEDAR CREEKTX 30.099106 97.478068</t>
  </si>
  <si>
    <t>78613 CEDAR PARKTX 30.497998 97.815694</t>
  </si>
  <si>
    <t>78614 COSTTX 29.42005 97.574074</t>
  </si>
  <si>
    <t>78615 COUPLANDTX 30.469826 97.378683</t>
  </si>
  <si>
    <t>78616 DALETX 29.882596 97.551134</t>
  </si>
  <si>
    <t>78617 DEL VALLETX 30.143916 97.593944</t>
  </si>
  <si>
    <t>78618 DOSSTX 30.454246 99.194545</t>
  </si>
  <si>
    <t>78619 DRIFTWOODTX 30.10744 98.05577</t>
  </si>
  <si>
    <t>78620 DRIPPING SPRINGSTX 30.22257 98.144792</t>
  </si>
  <si>
    <t>78621 ELGINTX 30.318154 97.35195</t>
  </si>
  <si>
    <t>78622 FENTRESSTX 29.764693 97.771272</t>
  </si>
  <si>
    <t>78623 FISCHERTX 29.960642 98.243114</t>
  </si>
  <si>
    <t>78624 FREDERICKSBURGTX 30.276627 98.903461</t>
  </si>
  <si>
    <t>78626 GEORGETOWNTX 30.661806 97.581358</t>
  </si>
  <si>
    <t>78629 GONZALESTX 29.456 97.462826</t>
  </si>
  <si>
    <t>78631 HARPERTX 30.317095 99.16619</t>
  </si>
  <si>
    <t>78632 HARWOODTX 29.677467 97.48617</t>
  </si>
  <si>
    <t>78634 HUTTOTX 30.555076 97.551952</t>
  </si>
  <si>
    <t>78635 HYETX 30.183533 98.531109</t>
  </si>
  <si>
    <t>78636 JOHNSON CITYTX 30.317125 98.380074</t>
  </si>
  <si>
    <t>78638 KINGSBURYTX 29.6482 97.823317</t>
  </si>
  <si>
    <t>78639 KINGSLANDTX 30.653734 98.44461</t>
  </si>
  <si>
    <t>78640 KYLETX 29.99008 97.842228</t>
  </si>
  <si>
    <t>78641 LEANDERTX 30.534332 97.913525</t>
  </si>
  <si>
    <t>78642 LIBERTY HILLTX 30.701013 97.933009</t>
  </si>
  <si>
    <t>78643 LLANOTX 30.703804 98.657071</t>
  </si>
  <si>
    <t>78644 LOCKHARTTX 29.889171 97.666773</t>
  </si>
  <si>
    <t>78648 LULINGTX 29.694579 97.631139</t>
  </si>
  <si>
    <t>78650 MC DADETX 30.281147 97.2139</t>
  </si>
  <si>
    <t>78651 MC NEILTX 30.4554 97.7167</t>
  </si>
  <si>
    <t>78652 MANCHACATX 30.14128 97.864808</t>
  </si>
  <si>
    <t>78653 MANORTX 30.341523 97.530101</t>
  </si>
  <si>
    <t>78654 MARBLE FALLSTX 30.567624 98.203967</t>
  </si>
  <si>
    <t>78655 MARTINDALETX 29.800535 97.80638</t>
  </si>
  <si>
    <t>78656 MAXWELLTX 29.895804 97.819656</t>
  </si>
  <si>
    <t>78657 HORSESHOE BAYTX 30.542551 98.37418</t>
  </si>
  <si>
    <t>78658 OTTINETX 29.595189 97.591231</t>
  </si>
  <si>
    <t>78659 PAIGETX 30.210196 97.114346</t>
  </si>
  <si>
    <t>78660 PFLUGERVILLETX 30.441029 97.59791</t>
  </si>
  <si>
    <t>78661 PRAIRIE LEATX 29.723875 97.745551</t>
  </si>
  <si>
    <t>78662 RED ROCKTX 29.95232 97.444839</t>
  </si>
  <si>
    <t>78663 ROUND MOUNTAINTX 30.431017 98.363295</t>
  </si>
  <si>
    <t>78664 ROUND ROCKTX 30.500628 97.630248</t>
  </si>
  <si>
    <t>78666 SAN MARCOSTX 29.878458 98.020018</t>
  </si>
  <si>
    <t>78669 SPICEWOODTX 30.426811 98.124323</t>
  </si>
  <si>
    <t>78670 STAPLESTX 29.770332 97.818626</t>
  </si>
  <si>
    <t>78671 STONEWALLTX 30.212117 98.636572</t>
  </si>
  <si>
    <t>78672 TOWTX 30.868972 98.501267</t>
  </si>
  <si>
    <t>78673 WALBURGTX 30.7364 97.5801</t>
  </si>
  <si>
    <t>78674 WEIRTX 30.6737 97.5845</t>
  </si>
  <si>
    <t>78675 WILLOW CITYTX 30.44626 98.6639</t>
  </si>
  <si>
    <t>78676 WIMBERLEYTX 30.039118 98.121398</t>
  </si>
  <si>
    <t>78677 WRIGHTSBOROTX 29.351201 97.503228</t>
  </si>
  <si>
    <t>78701 AUSTINTX 30.2672 97.742306</t>
  </si>
  <si>
    <t>78801 UVALDETX 29.355531 99.841519</t>
  </si>
  <si>
    <t>78827 ASHERTONTX 28.351246 99.694257</t>
  </si>
  <si>
    <t>78828 BARKSDALETX 29.754114 100.144072</t>
  </si>
  <si>
    <t>78829 BATESVILLETX 28.935281 99.623424</t>
  </si>
  <si>
    <t>78830 BIG WELLSTX 28.525766 99.592273</t>
  </si>
  <si>
    <t>78832 BRACKETTVILLETX 29.354071 100.454146</t>
  </si>
  <si>
    <t>78833 CAMP WOODTX 29.745893 99.982108</t>
  </si>
  <si>
    <t>78834 CARRIZO SPRINGSTX 28.422971 99.899214</t>
  </si>
  <si>
    <t>78836 CATARINATX 28.359768 99.586027</t>
  </si>
  <si>
    <t>78837 COMSTOCKTX 29.871979 101.381821</t>
  </si>
  <si>
    <t>78838 CONCANTX 29.494862 99.697049</t>
  </si>
  <si>
    <t>78839 CRYSTAL CITYTX 28.77861 99.761565</t>
  </si>
  <si>
    <t>78840 DEL RIOTX 29.763049 100.942557</t>
  </si>
  <si>
    <t>78843 LAUGHLIN A F BTX 29.35755 100.780768</t>
  </si>
  <si>
    <t>78850 D HANISTX 29.359152 99.302396</t>
  </si>
  <si>
    <t>78851 DRYDENTX 30.218607 102.106654</t>
  </si>
  <si>
    <t>78852 EAGLE PASSTX 28.562017 100.332488</t>
  </si>
  <si>
    <t>78860 EL INDIOTX 28.533037 100.342463</t>
  </si>
  <si>
    <t>78861 HONDOTX 29.387167 99.145485</t>
  </si>
  <si>
    <t>78870 KNIPPATX 29.290507 99.636735</t>
  </si>
  <si>
    <t>78871 LANGTRYTX 29.8066 101.5606</t>
  </si>
  <si>
    <t>78872 LA PRYORTX 28.949853 99.940462</t>
  </si>
  <si>
    <t>78873 LEAKEYTX 29.853218 99.813273</t>
  </si>
  <si>
    <t>78877 QUEMADOTX 28.911482 100.389472</t>
  </si>
  <si>
    <t>78879 RIO FRIOTX 29.675974 99.779305</t>
  </si>
  <si>
    <t>78880 ROCKSPRINGSTX 29.957004 100.22751</t>
  </si>
  <si>
    <t>78881 SABINALTX 29.305736 99.547156</t>
  </si>
  <si>
    <t>78883 TARPLEYTX 29.670852 99.290873</t>
  </si>
  <si>
    <t>78884 UTOPIATX 29.552322 99.583538</t>
  </si>
  <si>
    <t>78885 VANDERPOOLTX 29.767346 99.529248</t>
  </si>
  <si>
    <t>78886 YANCEYTX 29.153389 99.157466</t>
  </si>
  <si>
    <t>78931 BLEIBLERVILLETX 30.021793 96.44353</t>
  </si>
  <si>
    <t>78932 CARMINETX 30.132022 96.694276</t>
  </si>
  <si>
    <t>78933 CAT SPRINGTX 29.786034 96.37577</t>
  </si>
  <si>
    <t>78934 COLUMBUSTX 29.729021 96.602528</t>
  </si>
  <si>
    <t>78935 ALLEYTONTX 29.756648 96.463882</t>
  </si>
  <si>
    <t>78938 ELLINGERTX 29.843692 96.70911</t>
  </si>
  <si>
    <t>78940 FAYETTEVILLETX 29.918662 96.671564</t>
  </si>
  <si>
    <t>78941 FLATONIATX 29.785063 97.145712</t>
  </si>
  <si>
    <t>78942 GIDDINGSTX 30.152236 96.922528</t>
  </si>
  <si>
    <t>78943 GLIDDENTX 29.697605 96.599167</t>
  </si>
  <si>
    <t>78944 INDUSTRYTX 30.000356 96.49608</t>
  </si>
  <si>
    <t>78945 LA GRANGETX 29.900684 96.898576</t>
  </si>
  <si>
    <t>78946 LEDBETTERTX 30.217211 96.752536</t>
  </si>
  <si>
    <t>78947 LEXINGTONTX 30.416244 97.059942</t>
  </si>
  <si>
    <t>78948 LINCOLNTX 30.326937 96.950592</t>
  </si>
  <si>
    <t>78949 MULDOONTX 29.816524 97.06432</t>
  </si>
  <si>
    <t>78950 NEW ULMTX 29.881032 96.483414</t>
  </si>
  <si>
    <t>78951 OAKLANDTX 29.6017 96.8294</t>
  </si>
  <si>
    <t>78952 PLUMTX 29.9347 96.9672</t>
  </si>
  <si>
    <t>78953 ROSANKYTX 29.839636 97.37137</t>
  </si>
  <si>
    <t>78954 ROUND TOPTX 30.049445 96.717424</t>
  </si>
  <si>
    <t>78956 SCHULENBURGTX 29.684411 96.9348</t>
  </si>
  <si>
    <t>78957 SMITHVILLETX 30.000023 97.189105</t>
  </si>
  <si>
    <t>78959 WAELDERTX 29.67531 97.274076</t>
  </si>
  <si>
    <t>78960 WARDATX 30.058684 96.922977</t>
  </si>
  <si>
    <t>78961 WARRENTONTX 30.0108 96.7162</t>
  </si>
  <si>
    <t>78962 WEIMARTX 29.650707 96.645496</t>
  </si>
  <si>
    <t>78963 WEST POINTTX 29.93567 97.053344</t>
  </si>
  <si>
    <t>79001 ADRIANTX 35.403638 102.80043</t>
  </si>
  <si>
    <t>79002 ALANREEDTX 35.22675 100.759125</t>
  </si>
  <si>
    <t>79003 ALLISONTX 35.642046 100.09197</t>
  </si>
  <si>
    <t>79005 BOOKERTX 36.352311 100.410993</t>
  </si>
  <si>
    <t>79007 BORGERTX 35.770008 101.291614</t>
  </si>
  <si>
    <t>79009 BOVINATX 34.48232 102.784388</t>
  </si>
  <si>
    <t>79010 BOYS RANCHTX 35.446946 102.172233</t>
  </si>
  <si>
    <t>79011 BRISCOETX 35.524822 100.17022</t>
  </si>
  <si>
    <t>79012 BUSHLANDTX 35.26639 102.097848</t>
  </si>
  <si>
    <t>79013 CACTUSTX 36.039688 102.022898</t>
  </si>
  <si>
    <t>79014 CANADIANTX 35.838166 100.271113</t>
  </si>
  <si>
    <t>79015 CANYONTX 34.902986 101.897537</t>
  </si>
  <si>
    <t>79018 CHANNINGTX 35.83897 102.602176</t>
  </si>
  <si>
    <t>79019 CLAUDETX 34.965326 101.356884</t>
  </si>
  <si>
    <t>79021 COTTON CENTERTX 33.975298 102.031355</t>
  </si>
  <si>
    <t>79022 DALHARTTX 36.262934 102.601868</t>
  </si>
  <si>
    <t>79024 DARROUZETTTX 36.390716 100.36115</t>
  </si>
  <si>
    <t>79025 DAWNTX 34.93308 102.212648</t>
  </si>
  <si>
    <t>79027 DIMMITTTX 34.530579 102.26192</t>
  </si>
  <si>
    <t>79029 DUMASTX 35.837832 101.892954</t>
  </si>
  <si>
    <t>79031 EARTHTX 34.208242 102.460988</t>
  </si>
  <si>
    <t>79032 EDMONSONTX 34.276485 101.896502</t>
  </si>
  <si>
    <t>79033 FARNSWORTHTX 36.296296 100.984284</t>
  </si>
  <si>
    <t>79034 FOLLETTTX 36.36723 100.178682</t>
  </si>
  <si>
    <t>79035 FRIONATX 34.636738 102.784214</t>
  </si>
  <si>
    <t>79036 FRITCHTX 35.675736 101.544825</t>
  </si>
  <si>
    <t>79039 GROOMTX 35.252867 101.254368</t>
  </si>
  <si>
    <t>79040 GRUVERTX 36.286015 101.35452</t>
  </si>
  <si>
    <t>79041 HALE CENTERTX 34.079536 101.927096</t>
  </si>
  <si>
    <t>79042 HAPPYTX 34.689799 101.734966</t>
  </si>
  <si>
    <t>79043 HARTTX 34.392509 102.121342</t>
  </si>
  <si>
    <t>79044 HARTLEYTX 35.85341 102.680716</t>
  </si>
  <si>
    <t>79045 HEREFORDTX 34.966638 102.605366</t>
  </si>
  <si>
    <t>79046 HIGGINSTX 36.161772 100.273562</t>
  </si>
  <si>
    <t>79051 KERRICKTX 36.48514 102.24545</t>
  </si>
  <si>
    <t>79052 KRESSTX 34.423412 101.7349</t>
  </si>
  <si>
    <t>79053 LAZBUDDIETX 34.384692 102.587034</t>
  </si>
  <si>
    <t>79054 LEFORSTX 35.454753 100.760572</t>
  </si>
  <si>
    <t>79056 LIPSCOMBTX 36.221918 100.282714</t>
  </si>
  <si>
    <t>79057 MCLEANTX 35.285614 100.683062</t>
  </si>
  <si>
    <t>79058 MASTERSONTX 35.569152 101.8329</t>
  </si>
  <si>
    <t>79059 MIAMITX 35.838536 100.812828</t>
  </si>
  <si>
    <t>79061 MOBEETIETX 35.504115 100.414509</t>
  </si>
  <si>
    <t>79062 MORSETX 36.090093 101.533307</t>
  </si>
  <si>
    <t>79063 NAZARETHTX 34.553306 102.110681</t>
  </si>
  <si>
    <t>79064 OLTONTX 34.177222 102.200159</t>
  </si>
  <si>
    <t>79065 PAMPATX 35.371018 100.81259</t>
  </si>
  <si>
    <t>79068 PANHANDLETX 35.403415 101.457072</t>
  </si>
  <si>
    <t>79070 PERRYTONTX 36.278419 100.815862</t>
  </si>
  <si>
    <t>79072 PLAINVIEWTX 34.167193 101.827413</t>
  </si>
  <si>
    <t>79077 SAM NORWOODTX 35.0524 100.2766</t>
  </si>
  <si>
    <t>79078 SANFORDTX 35.701127 101.560038</t>
  </si>
  <si>
    <t>79079 SHAMROCKTX 35.291398 100.26966</t>
  </si>
  <si>
    <t>79080 SKELLYTOWNTX 35.555879 101.198693</t>
  </si>
  <si>
    <t>79081 SPEARMANTX 36.271816 101.275938</t>
  </si>
  <si>
    <t>79082 SPRINGLAKETX 34.238662 102.318846</t>
  </si>
  <si>
    <t>79083 STINNETTTX 35.86665 101.354598</t>
  </si>
  <si>
    <t>79084 STRATFORDTX 36.277912 101.893374</t>
  </si>
  <si>
    <t>79085 SUMMERFIELDTX 34.711513 102.483782</t>
  </si>
  <si>
    <t>79086 SUNRAYTX 35.873679 101.789239</t>
  </si>
  <si>
    <t>79087 TEXLINETX 36.328336 102.914231</t>
  </si>
  <si>
    <t>79088 TULIATX 34.541643 101.73489</t>
  </si>
  <si>
    <t>79091 UMBARGERTX 34.934892 102.110822</t>
  </si>
  <si>
    <t>79092 VEGATX 35.406247 102.459188</t>
  </si>
  <si>
    <t>79093 WAKATX 36.271345 101.044304</t>
  </si>
  <si>
    <t>79094 WAYSIDETX 34.818522 101.520553</t>
  </si>
  <si>
    <t>79095 WELLINGTONTX 34.96486 100.270691</t>
  </si>
  <si>
    <t>79096 WHEELERTX 35.376098 100.21228</t>
  </si>
  <si>
    <t>79097 WHITE DEERTX 35.422098 101.198468</t>
  </si>
  <si>
    <t>79098 WILDORADOTX 35.223651 102.265394</t>
  </si>
  <si>
    <t>79101 AMARILLOTX 35.205341 101.83998</t>
  </si>
  <si>
    <t>79201 CHILDRESSTX 34.367239 100.356589</t>
  </si>
  <si>
    <t>79220 AFTONTX 33.777341 100.728062</t>
  </si>
  <si>
    <t>79221 AIKENTX 34.1418 101.5269</t>
  </si>
  <si>
    <t>79223 CEE VEETX 34.229506 100.457158</t>
  </si>
  <si>
    <t>79225 CHILLICOTHETX 34.237096 99.54598</t>
  </si>
  <si>
    <t>79226 CLARENDONTX 34.965734 100.814777</t>
  </si>
  <si>
    <t>79227 CROWELLTX 33.987764 99.761493</t>
  </si>
  <si>
    <t>79229 DICKENSTX 33.616776 100.778926</t>
  </si>
  <si>
    <t>79230 DODSONTX 34.744736 100.094241</t>
  </si>
  <si>
    <t>79231 DOUGHERTYTX 33.944643 101.092968</t>
  </si>
  <si>
    <t>79233 ESTELLINETX 34.530408 100.444116</t>
  </si>
  <si>
    <t>79234 FLOMOTTX 34.198054 100.99614</t>
  </si>
  <si>
    <t>79235 FLOYDADATX 33.954438 101.302847</t>
  </si>
  <si>
    <t>79236 GUTHRIETX 33.684604 100.33588</t>
  </si>
  <si>
    <t>79237 HEDLEYTX 34.87336 100.696876</t>
  </si>
  <si>
    <t>79239 LAKEVIEWTX 34.648078 100.769241</t>
  </si>
  <si>
    <t>79240 LELIA LAKETX 34.881423 100.658352</t>
  </si>
  <si>
    <t>79241 LOCKNEYTX 34.174094 101.303235</t>
  </si>
  <si>
    <t>79243 MCADOOTX 33.75462 100.944144</t>
  </si>
  <si>
    <t>79244 MATADORTX 34.114308 100.779196</t>
  </si>
  <si>
    <t>79245 MEMPHISTX 34.63263 100.541162</t>
  </si>
  <si>
    <t>79247 ODELLTX 34.384855 99.401528</t>
  </si>
  <si>
    <t>79248 PADUCAHTX 34.074856 100.25816</t>
  </si>
  <si>
    <t>79250 PETERSBURGTX 33.933616 101.664977</t>
  </si>
  <si>
    <t>79251 QUAILTX 34.923592 100.425552</t>
  </si>
  <si>
    <t>79252 QUANAHTX 34.331147 99.794862</t>
  </si>
  <si>
    <t>79255 QUITAQUETX 34.530294 101.112242</t>
  </si>
  <si>
    <t>79256 ROARING SPRINGSTX 33.8988 100.779627</t>
  </si>
  <si>
    <t>79257 SILVERTONTX 34.530276 101.231636</t>
  </si>
  <si>
    <t>79258 SOUTH PLAINSTX 34.2233 101.3098</t>
  </si>
  <si>
    <t>79259 TELLTX 34.360556 100.444421</t>
  </si>
  <si>
    <t>79261 TURKEYTX 34.471438 100.681125</t>
  </si>
  <si>
    <t>79311 ABERNATHYTX 33.918215 101.909038</t>
  </si>
  <si>
    <t>79312 AMHERSTTX 33.964276 102.470139</t>
  </si>
  <si>
    <t>79313 ANTONTX 33.764605 102.182628</t>
  </si>
  <si>
    <t>79314 BLEDSOETX 33.599732 103.01691</t>
  </si>
  <si>
    <t>79316 BROWNFIELDTX 33.114634 102.335244</t>
  </si>
  <si>
    <t>79322 CROSBYTONTX 33.615264 101.187251</t>
  </si>
  <si>
    <t>79323 DENVER CITYTX 33.045396 102.829597</t>
  </si>
  <si>
    <t>79324 ENOCHSTX 33.849186 102.766694</t>
  </si>
  <si>
    <t>79325 FARWELLTX 34.406266 102.88889</t>
  </si>
  <si>
    <t>79326 FIELDTONTX 34.096037 102.273782</t>
  </si>
  <si>
    <t>79329 IDALOUTX 33.712719 101.656361</t>
  </si>
  <si>
    <t>79330 JUSTICEBURGTX 33.059332 101.188136</t>
  </si>
  <si>
    <t>79331 LAMESATX 32.742566 101.947581</t>
  </si>
  <si>
    <t>79336 LEVELLANDTX 33.60678 102.346502</t>
  </si>
  <si>
    <t>79339 LITTLEFIELDTX 33.941104 102.26138</t>
  </si>
  <si>
    <t>79342 LOOPTX 32.907927 102.399193</t>
  </si>
  <si>
    <t>79343 LORENZOTX 33.613025 101.473588</t>
  </si>
  <si>
    <t>79344 MAPLETX 33.863254 102.937377</t>
  </si>
  <si>
    <t>79345 MEADOWTX 33.321626 102.335356</t>
  </si>
  <si>
    <t>79346 MORTONTX 33.60672 102.830554</t>
  </si>
  <si>
    <t>79347 MULESHOETX 34.092356 102.830416</t>
  </si>
  <si>
    <t>79350 NEW DEALTX 33.759264 101.836964</t>
  </si>
  <si>
    <t>79351 ODONNELLTX 33.012658 101.816825</t>
  </si>
  <si>
    <t>79353 PEPTX 33.793276 102.577667</t>
  </si>
  <si>
    <t>79355 PLAINSTX 33.198324 102.828726</t>
  </si>
  <si>
    <t>79356 POSTTX 33.179125 101.298114</t>
  </si>
  <si>
    <t>79357 RALLSTX 33.614076 101.333726</t>
  </si>
  <si>
    <t>79358 ROPESVILLETX 33.470971 102.175804</t>
  </si>
  <si>
    <t>79359 SEAGRAVESTX 32.829754 102.511713</t>
  </si>
  <si>
    <t>79360 SEMINOLETX 32.740855 102.633848</t>
  </si>
  <si>
    <t>79363 SHALLOWATERTX 33.70454 102.01404</t>
  </si>
  <si>
    <t>79364 SLATONTX 33.494056 101.676862</t>
  </si>
  <si>
    <t>79366 RANSOM CANYONTX 33.530666 101.701602</t>
  </si>
  <si>
    <t>79367 SMYERTX 33.59177 102.169246</t>
  </si>
  <si>
    <t>79369 SPADETX 33.92557 102.156405</t>
  </si>
  <si>
    <t>79370 SPURTX 33.5143 100.806495</t>
  </si>
  <si>
    <t>79371 SUDANTX 34.11069 102.515367</t>
  </si>
  <si>
    <t>79372 SUNDOWNTX 33.448166 102.489842</t>
  </si>
  <si>
    <t>79373 TAHOKATX 33.213393 101.816599</t>
  </si>
  <si>
    <t>79376 TOKIOTX 33.180466 102.5637</t>
  </si>
  <si>
    <t>79377 WELCHTX 32.831334 102.08575</t>
  </si>
  <si>
    <t>79378 WELLMANTX 33.024809 102.465784</t>
  </si>
  <si>
    <t>79379 WHITEFACETX 33.50508 102.709036</t>
  </si>
  <si>
    <t>79380 WHITHARRALTX 33.735352 102.341818</t>
  </si>
  <si>
    <t>79381 WILSONTX 33.317009 101.68414</t>
  </si>
  <si>
    <t>79382 WOLFFORTHTX 33.463189 102.0182</t>
  </si>
  <si>
    <t>79383 NEW HOMETX 33.345098 101.920436</t>
  </si>
  <si>
    <t>79401 LUBBOCKTX 33.590675 101.8535</t>
  </si>
  <si>
    <t>79501 ANSONTX 32.752033 99.895945</t>
  </si>
  <si>
    <t>79502 ASPERMONTTX 33.178798 100.254017</t>
  </si>
  <si>
    <t>79503 AVOCATX 32.876337 99.696396</t>
  </si>
  <si>
    <t>79504 BAIRDTX 32.349303 99.315094</t>
  </si>
  <si>
    <t>79505 BENJAMINTX 33.555575 99.827086</t>
  </si>
  <si>
    <t>79506 BLACKWELLTX 32.14894 100.34437</t>
  </si>
  <si>
    <t>79508 BUFFALO GAPTX 32.285754 99.84264</t>
  </si>
  <si>
    <t>79510 CLYDETX 32.297494 99.5143</t>
  </si>
  <si>
    <t>79511 COAHOMATX 32.40398 101.278735</t>
  </si>
  <si>
    <t>79512 COLORADO CITYTX 32.401379 100.894293</t>
  </si>
  <si>
    <t>79516 DUNNTX 32.5669 100.8851</t>
  </si>
  <si>
    <t>79517 FLUVANNATX 32.834636 101.242194</t>
  </si>
  <si>
    <t>79518 GIRARDTX 33.354152 100.683782</t>
  </si>
  <si>
    <t>79519 GOLDSBOROTX 32.052124 99.664728</t>
  </si>
  <si>
    <t>79520 HAMLINTX 32.855676 100.157028</t>
  </si>
  <si>
    <t>79521 HASKELLTX 33.178152 99.654618</t>
  </si>
  <si>
    <t>79525 HAWLEYTX 32.63482 99.838024</t>
  </si>
  <si>
    <t>79526 HERMLEIGHTX 32.646162 100.789697</t>
  </si>
  <si>
    <t>79527 IRATX 32.638054 101.120171</t>
  </si>
  <si>
    <t>79528 JAYTONTX 33.263432 100.612028</t>
  </si>
  <si>
    <t>79529 KNOX CITYTX 33.449436 99.85547</t>
  </si>
  <si>
    <t>79530 LAWNTX 32.128065 99.748371</t>
  </si>
  <si>
    <t>79532 LORAINETX 32.319088 100.775761</t>
  </si>
  <si>
    <t>79533 LUEDERSTX 32.818622 99.624635</t>
  </si>
  <si>
    <t>79534 MC CAULLEYTX 32.789304 100.227809</t>
  </si>
  <si>
    <t>79535 MARYNEALTX 32.189962 100.511035</t>
  </si>
  <si>
    <t>79536 MERKELTX 32.469211 99.974072</t>
  </si>
  <si>
    <t>79537 NOLANTX 32.305249 100.222916</t>
  </si>
  <si>
    <t>79538 NOVICETX 31.954482 99.658081</t>
  </si>
  <si>
    <t>79539 O BRIENTX 33.356176 99.854694</t>
  </si>
  <si>
    <t>79540 OLD GLORYTX 33.240736 100.16442</t>
  </si>
  <si>
    <t>79541 OVALOTX 32.165444 99.822365</t>
  </si>
  <si>
    <t>79543 ROBYTX 32.697662 100.452174</t>
  </si>
  <si>
    <t>79544 ROCHESTERTX 33.30665 99.857494</t>
  </si>
  <si>
    <t>79545 ROSCOETX 32.407268 100.50259</t>
  </si>
  <si>
    <t>79546 ROTANTX 32.84633 100.489204</t>
  </si>
  <si>
    <t>79547 RULETX 33.186857 99.898492</t>
  </si>
  <si>
    <t>79549 SNYDERTX 32.962102 100.845962</t>
  </si>
  <si>
    <t>79553 STAMFORDTX 32.951305 99.728686</t>
  </si>
  <si>
    <t>79556 SWEETWATERTX 32.454395 100.334615</t>
  </si>
  <si>
    <t>79560 SYLVESTERTX 32.699349 100.196862</t>
  </si>
  <si>
    <t>79561 TRENTTX 32.487654 100.101036</t>
  </si>
  <si>
    <t>79562 TUSCOLATX 32.2027 99.92913</t>
  </si>
  <si>
    <t>79563 TYETX 32.42127 99.884798</t>
  </si>
  <si>
    <t>79565 WESTBROOKTX 32.307314 100.980164</t>
  </si>
  <si>
    <t>79566 WINGATETX 32.057283 100.128721</t>
  </si>
  <si>
    <t>79567 WINTERSTX 31.982401 99.932399</t>
  </si>
  <si>
    <t>79601 ABILENETX 32.613348 99.693246</t>
  </si>
  <si>
    <t>79607 DYESS AFBTX 32.42035 99.838138</t>
  </si>
  <si>
    <t>79701 MIDLANDTX 31.991996 102.076797</t>
  </si>
  <si>
    <t>The first number(the number between the - and comma)</t>
  </si>
  <si>
    <t>for each QB listed in</t>
  </si>
  <si>
    <t>Column I</t>
  </si>
  <si>
    <t>is the number of</t>
  </si>
  <si>
    <t>completions</t>
  </si>
  <si>
    <t>Aaron Rodgers QB GB-193, 290</t>
  </si>
  <si>
    <t>the QB had in 2013.</t>
  </si>
  <si>
    <t>Alex Smith QB KC-308, 508</t>
  </si>
  <si>
    <t>For example</t>
  </si>
  <si>
    <t>Andrew Luck QB IND-343, 570</t>
  </si>
  <si>
    <t>Aaron Rodgers had 193 completions and Michael Vick had 77.</t>
  </si>
  <si>
    <t>Andy Dalton QB CIN-363, 586</t>
  </si>
  <si>
    <t>Write Excel formulas</t>
  </si>
  <si>
    <t>Ben Roethlisberger QB PIT-375, 584</t>
  </si>
  <si>
    <t>that yield the number of completions</t>
  </si>
  <si>
    <t>Brandon Weeden QB CLE-141, 267</t>
  </si>
  <si>
    <t>for each QB.</t>
  </si>
  <si>
    <t>Cam Newton QB CAR-292, 473</t>
  </si>
  <si>
    <t>You cannot use Text to Columns</t>
  </si>
  <si>
    <t>Carson Palmer QB ARI-362, 572</t>
  </si>
  <si>
    <t>or Flash Fill</t>
  </si>
  <si>
    <t>Case Keenum QB HOU-137, 253</t>
  </si>
  <si>
    <t>12 pts</t>
  </si>
  <si>
    <t>Chad Henne QB JAX-305, 503</t>
  </si>
  <si>
    <t>Christian Ponder QB MIN-152, 239</t>
  </si>
  <si>
    <t>Colin Kaepernick QB SF-243, 416</t>
  </si>
  <si>
    <t>Drew Brees QB NO-446, 650</t>
  </si>
  <si>
    <t>EJ Manuel QB BUF-180, 306</t>
  </si>
  <si>
    <t>Eli Manning QB NYG-317, 551</t>
  </si>
  <si>
    <t>Geno Smith QB NYJ-247, 443</t>
  </si>
  <si>
    <t>Jake Locker QB TEN-111, 183</t>
  </si>
  <si>
    <t>Jason Campbell QB CLE-180, 317</t>
  </si>
  <si>
    <t>Jay Cutler QB CHI-224, 355</t>
  </si>
  <si>
    <t>Joe Flacco QB BAL-362, 614</t>
  </si>
  <si>
    <t>Josh McCown QB CHI-149, 224</t>
  </si>
  <si>
    <t>Kellen Clemens QB STL-142, 242</t>
  </si>
  <si>
    <t>Matt Cassel QB MIN-153, 254</t>
  </si>
  <si>
    <t>Matt McGloin QB OAK-118, 211</t>
  </si>
  <si>
    <t>Matt Ryan QB ATL-439, 651</t>
  </si>
  <si>
    <t>Matt Schaub QB HOU-219, 358</t>
  </si>
  <si>
    <t>Matthew Stafford QB DET-371, 634</t>
  </si>
  <si>
    <t>Michael Vick QB PHI-77, 141</t>
  </si>
  <si>
    <t>Mike Glennon QB TB-247, 416</t>
  </si>
  <si>
    <t>Nick Foles QB PHI-203, 317</t>
  </si>
  <si>
    <t>Peyton Manning QB DEN-450, 659</t>
  </si>
  <si>
    <t>Philip Rivers QB SD-378, 544</t>
  </si>
  <si>
    <t>Robert Griffin QB WSH-274, 456</t>
  </si>
  <si>
    <t>Russell Wilson QB SEA-257, 407</t>
  </si>
  <si>
    <t>Ryan Fitzpatrick QB TEN-217, 350</t>
  </si>
  <si>
    <t>Ryan Tannehill QB MIA-355, 588</t>
  </si>
  <si>
    <t>Sam Bradford QB STL-159, 262</t>
  </si>
  <si>
    <t>Terrelle Pryor QB OAK-156, 272</t>
  </si>
  <si>
    <t>Tom Brady QB NE-380, 628</t>
  </si>
  <si>
    <t>Tony Romo QB DAL-342, 535</t>
  </si>
  <si>
    <t>http://forecasts.org/data/index.htm</t>
  </si>
  <si>
    <t>Real Gross National Product</t>
  </si>
  <si>
    <t xml:space="preserve"> </t>
  </si>
  <si>
    <t>Billions of Chained 1996 Dollars, Seasonally Adjusted Annual Rate</t>
  </si>
  <si>
    <t>Source: U.S. Department of Commerce, Bureau of Economic Analysis</t>
  </si>
  <si>
    <t xml:space="preserve">  DATE      GNPC96</t>
  </si>
  <si>
    <t>1950.1      1618.4</t>
  </si>
  <si>
    <t>1950.2      1667.2</t>
  </si>
  <si>
    <t>1950.3      1733.1</t>
  </si>
  <si>
    <t>1950.4      1763.9</t>
  </si>
  <si>
    <t>1951.1      1782.9</t>
  </si>
  <si>
    <t>1951.2      1814.9</t>
  </si>
  <si>
    <t>1951.3      1851.6</t>
  </si>
  <si>
    <t>1951.4      1855.8</t>
  </si>
  <si>
    <t>1952.1      1876.7</t>
  </si>
  <si>
    <t>1952.2      1878.2</t>
  </si>
  <si>
    <t>1952.3      1889.9</t>
  </si>
  <si>
    <t>1952.4      1951.9</t>
  </si>
  <si>
    <t>1953.1      1987.4</t>
  </si>
  <si>
    <t>1953.2      2004.3</t>
  </si>
  <si>
    <t>1953.3      1990.2</t>
  </si>
  <si>
    <t>1953.4      1958.6</t>
  </si>
  <si>
    <t>1954.1      1949.7</t>
  </si>
  <si>
    <t>1954.2      1952.6</t>
  </si>
  <si>
    <t>1954.3      1973.7</t>
  </si>
  <si>
    <t>1954.4      2014.1</t>
  </si>
  <si>
    <t>1955.1      2071.6</t>
  </si>
  <si>
    <t>1955.2      2104.3</t>
  </si>
  <si>
    <t>1955.3      2132.4</t>
  </si>
  <si>
    <t>1955.4      2143.9</t>
  </si>
  <si>
    <t>1956.1      2136.4</t>
  </si>
  <si>
    <t>1956.2      2152.8</t>
  </si>
  <si>
    <t>1956.3      2150.8</t>
  </si>
  <si>
    <t>1956.4      2184.1</t>
  </si>
  <si>
    <t>1957.1      2198.8</t>
  </si>
  <si>
    <t>1957.2      2195.0</t>
  </si>
  <si>
    <t>1957.3      2215.5</t>
  </si>
  <si>
    <t>1957.4      2189.2</t>
  </si>
  <si>
    <t>1958.1      2131.0</t>
  </si>
  <si>
    <t>1958.2      2143.6</t>
  </si>
  <si>
    <t>1958.3      2190.9</t>
  </si>
  <si>
    <t>1958.4      2239.7</t>
  </si>
  <si>
    <t>1959.1      2286.2</t>
  </si>
  <si>
    <t>1959.2      2345.5</t>
  </si>
  <si>
    <t>1959.3      2345.5</t>
  </si>
  <si>
    <t>1959.4      2354.1</t>
  </si>
  <si>
    <t>1960.1      2405.4</t>
  </si>
  <si>
    <t>1960.2      2393.9</t>
  </si>
  <si>
    <t>1960.3      2398.9</t>
  </si>
  <si>
    <t>1960.4      2369.3</t>
  </si>
  <si>
    <t>1961.1      2383.7</t>
  </si>
  <si>
    <t>1961.2      2427.1</t>
  </si>
  <si>
    <t>1961.3      2467.2</t>
  </si>
  <si>
    <t>1961.4      2517.5</t>
  </si>
  <si>
    <t>1962.1      2561.0</t>
  </si>
  <si>
    <t>1962.2      2590.3</t>
  </si>
  <si>
    <t>1962.3      2615.7</t>
  </si>
  <si>
    <t>1962.4      2625.1</t>
  </si>
  <si>
    <t>1963.1      2654.8</t>
  </si>
  <si>
    <t>1963.2      2688.2</t>
  </si>
  <si>
    <t>1963.3      2739.8</t>
  </si>
  <si>
    <t>1963.4      2760.3</t>
  </si>
  <si>
    <t>1964.1      2823.2</t>
  </si>
  <si>
    <t>1964.2      2855.7</t>
  </si>
  <si>
    <t>1964.3      2894.7</t>
  </si>
  <si>
    <t>1964.4      2900.5</t>
  </si>
  <si>
    <t>1965.1      2974.0</t>
  </si>
  <si>
    <t>1965.2      3014.6</t>
  </si>
  <si>
    <t>1965.3      3073.6</t>
  </si>
  <si>
    <t>1965.4      3144.5</t>
  </si>
  <si>
    <t>1966.1      3222.6</t>
  </si>
  <si>
    <t>1966.2      3234.8</t>
  </si>
  <si>
    <t>1966.3      3254.7</t>
  </si>
  <si>
    <t>1966.4      3283.7</t>
  </si>
  <si>
    <t>1967.1      3313.4</t>
  </si>
  <si>
    <t>1967.2      3310.7</t>
  </si>
  <si>
    <t>1967.3      3336.6</t>
  </si>
  <si>
    <t>1967.4      3360.8</t>
  </si>
  <si>
    <t>1968.1      3429.2</t>
  </si>
  <si>
    <t>1968.2      3488.3</t>
  </si>
  <si>
    <t>1968.3      3513.4</t>
  </si>
  <si>
    <t>1968.4      3528.1</t>
  </si>
  <si>
    <t>1969.1      3582.2</t>
  </si>
  <si>
    <t>1969.2      3590.6</t>
  </si>
  <si>
    <t>1969.3      3610.3</t>
  </si>
  <si>
    <t>1969.4      3593.3</t>
  </si>
  <si>
    <t>1970.1      3589.1</t>
  </si>
  <si>
    <t>1970.2      3597.4</t>
  </si>
  <si>
    <t>1970.3      3628.3</t>
  </si>
  <si>
    <t>1970.4      3587.6</t>
  </si>
  <si>
    <t>1971.1      3691.3</t>
  </si>
  <si>
    <t>1971.2      3712.8</t>
  </si>
  <si>
    <t>1971.3      3738.4</t>
  </si>
  <si>
    <t>1971.4      3749.2</t>
  </si>
  <si>
    <t>1972.1      3823.4</t>
  </si>
  <si>
    <t>1972.2      3910.0</t>
  </si>
  <si>
    <t>1972.3      3950.7</t>
  </si>
  <si>
    <t>1972.4      4018.7</t>
  </si>
  <si>
    <t>1973.1      4125.0</t>
  </si>
  <si>
    <t>1973.2      4168.3</t>
  </si>
  <si>
    <t>1973.3      4158.0</t>
  </si>
  <si>
    <t>1973.4      4192.5</t>
  </si>
  <si>
    <t>1974.1      4168.1</t>
  </si>
  <si>
    <t>1974.2      4176.5</t>
  </si>
  <si>
    <t>1974.3      4126.5</t>
  </si>
  <si>
    <t>1974.4      4098.0</t>
  </si>
  <si>
    <t>1975.1      4040.1</t>
  </si>
  <si>
    <t>1975.2      4075.6</t>
  </si>
  <si>
    <t>1975.3      4148.4</t>
  </si>
  <si>
    <t>1975.4      4206.7</t>
  </si>
  <si>
    <t>1976.1      4304.2</t>
  </si>
  <si>
    <t>1976.2      4341.2</t>
  </si>
  <si>
    <t>1976.3      4362.0</t>
  </si>
  <si>
    <t>1976.4      4398.4</t>
  </si>
  <si>
    <t>1977.1      4457.6</t>
  </si>
  <si>
    <t>1977.2      4535.9</t>
  </si>
  <si>
    <t>1977.3      4616.4</t>
  </si>
  <si>
    <t>1977.4      4616.6</t>
  </si>
  <si>
    <t>1978.1      4636.0</t>
  </si>
  <si>
    <t>1978.2      4804.8</t>
  </si>
  <si>
    <t>1978.3      4854.6</t>
  </si>
  <si>
    <t>1978.4      4925.8</t>
  </si>
  <si>
    <t>1979.1      4939.6</t>
  </si>
  <si>
    <t>1979.2      4949.3</t>
  </si>
  <si>
    <t>1979.3      4995.6</t>
  </si>
  <si>
    <t>1979.4      5011.4</t>
  </si>
  <si>
    <t>1980.1      5028.8</t>
  </si>
  <si>
    <t>1980.2      4922.5</t>
  </si>
  <si>
    <t>1980.3      4911.3</t>
  </si>
  <si>
    <t>1980.4      4986.3</t>
  </si>
  <si>
    <t>1981.1      5086.4</t>
  </si>
  <si>
    <t>1981.2      5048.1</t>
  </si>
  <si>
    <t>1981.3      5110.5</t>
  </si>
  <si>
    <t>1981.4      5056.8</t>
  </si>
  <si>
    <t>1982.1      4969.4</t>
  </si>
  <si>
    <t>1982.2      4996.9</t>
  </si>
  <si>
    <t>1982.3      4963.4</t>
  </si>
  <si>
    <t>1982.4      4964.8</t>
  </si>
  <si>
    <t>1983.1      5021.5</t>
  </si>
  <si>
    <t>1983.2      5142.2</t>
  </si>
  <si>
    <t>1983.3      5233.9</t>
  </si>
  <si>
    <t>1983.4      5342.0</t>
  </si>
  <si>
    <t>1984.1      5452.6</t>
  </si>
  <si>
    <t>1984.2      5544.3</t>
  </si>
  <si>
    <t>1984.3      5591.1</t>
  </si>
  <si>
    <t>1984.4      5627.1</t>
  </si>
  <si>
    <t>1985.1      5664.3</t>
  </si>
  <si>
    <t>1985.2      5710.9</t>
  </si>
  <si>
    <t>1985.3      5788.6</t>
  </si>
  <si>
    <t>1985.4      5839.6</t>
  </si>
  <si>
    <t>1986.1      5887.3</t>
  </si>
  <si>
    <t>1986.2      5901.9</t>
  </si>
  <si>
    <t>1986.3      5959.0</t>
  </si>
  <si>
    <t>1986.4      5981.7</t>
  </si>
  <si>
    <t>1987.1      6027.6</t>
  </si>
  <si>
    <t>1987.2      6095.8</t>
  </si>
  <si>
    <t>1987.3      6145.8</t>
  </si>
  <si>
    <t>1987.4      6254.1</t>
  </si>
  <si>
    <t>1988.1      6302.0</t>
  </si>
  <si>
    <t>1988.2      6372.8</t>
  </si>
  <si>
    <t>1988.3      6402.0</t>
  </si>
  <si>
    <t>1988.4      6487.4</t>
  </si>
  <si>
    <t>1989.1      6565.6</t>
  </si>
  <si>
    <t>1989.2      6599.7</t>
  </si>
  <si>
    <t>1989.3      6633.4</t>
  </si>
  <si>
    <t>1989.4      6663.4</t>
  </si>
  <si>
    <t>1990.1      6743.6</t>
  </si>
  <si>
    <t>1990.2      6760.8</t>
  </si>
  <si>
    <t>1990.3      6742.6</t>
  </si>
  <si>
    <t>1990.4      6713.3</t>
  </si>
  <si>
    <t>1991.1      6667.4</t>
  </si>
  <si>
    <t>1991.2      6692.1</t>
  </si>
  <si>
    <t>1991.3      6704.7</t>
  </si>
  <si>
    <t>1991.4      6749.4</t>
  </si>
  <si>
    <t>1992.1      6811.1</t>
  </si>
  <si>
    <t>1992.2      6873.8</t>
  </si>
  <si>
    <t>1992.3      6923.3</t>
  </si>
  <si>
    <t>1992.4      7015.1</t>
  </si>
  <si>
    <t>1993.1      7020.9</t>
  </si>
  <si>
    <t>1993.2      7056.0</t>
  </si>
  <si>
    <t>1993.3      7092.4</t>
  </si>
  <si>
    <t>1993.4      7182.1</t>
  </si>
  <si>
    <t>1994.1      7249.8</t>
  </si>
  <si>
    <t>1994.2      7346.3</t>
  </si>
  <si>
    <t>1994.3      7385.1</t>
  </si>
  <si>
    <t>1994.4      7476.0</t>
  </si>
  <si>
    <t>1995.1      7510.2</t>
  </si>
  <si>
    <t>1995.2      7528.6</t>
  </si>
  <si>
    <t>1995.3      7572.3</t>
  </si>
  <si>
    <t>1995.4      7645.2</t>
  </si>
  <si>
    <t>1996.1      7703.1</t>
  </si>
  <si>
    <t>1996.2      7820.4</t>
  </si>
  <si>
    <t>1996.3      7853.5</t>
  </si>
  <si>
    <t>1996.4      7947.9</t>
  </si>
  <si>
    <t>1997.1      8025.1</t>
  </si>
  <si>
    <t>1997.2      8145.6</t>
  </si>
  <si>
    <t>1997.3      8225.1</t>
  </si>
  <si>
    <t>1997.4      8276.9</t>
  </si>
  <si>
    <t>1998.1      8405.4</t>
  </si>
  <si>
    <t>1998.2      8448.7</t>
  </si>
  <si>
    <t>1998.3      8517.6</t>
  </si>
  <si>
    <t>1998.4      8662.0</t>
  </si>
  <si>
    <t>1999.1      8755.5</t>
  </si>
  <si>
    <t>1999.2      8801.8</t>
  </si>
  <si>
    <t>1999.3      8906.4</t>
  </si>
  <si>
    <t>1999.4      9071.1</t>
  </si>
  <si>
    <t>2000.1      9119.7</t>
  </si>
  <si>
    <t>2000.2      9233.0</t>
  </si>
  <si>
    <t>2000.3      9238.2</t>
  </si>
  <si>
    <t>2000.4      9274.0</t>
  </si>
  <si>
    <t>2001.1      9241.7</t>
  </si>
  <si>
    <t>2001.2      9224.3</t>
  </si>
  <si>
    <t>2001.3      9199.8</t>
  </si>
  <si>
    <t>2001.4      9283.5</t>
  </si>
  <si>
    <t>2002.1      9367.5</t>
  </si>
  <si>
    <t>2002.2      9379.0</t>
  </si>
  <si>
    <t>Score</t>
  </si>
  <si>
    <t>Frequency</t>
  </si>
  <si>
    <t>Gregory William Winston</t>
  </si>
  <si>
    <t>Vivian June Winston</t>
  </si>
  <si>
    <t>Wayne Leslie Winston</t>
  </si>
  <si>
    <t>Jennifer Mae Winston</t>
  </si>
  <si>
    <t>Jeff Jack Sagarin</t>
  </si>
  <si>
    <t>Walter J. Gantz</t>
  </si>
  <si>
    <t>John F. Kennedy</t>
  </si>
  <si>
    <t>George Herbert Bush</t>
  </si>
  <si>
    <t>Richard Milhous Nixon</t>
  </si>
  <si>
    <t>Extracting Sales in Three Regions</t>
  </si>
  <si>
    <t>East+North+South</t>
  </si>
  <si>
    <t>First +</t>
  </si>
  <si>
    <t>Second +</t>
  </si>
  <si>
    <t>East</t>
  </si>
  <si>
    <t>North</t>
  </si>
  <si>
    <t>Total Length</t>
  </si>
  <si>
    <t>South</t>
  </si>
  <si>
    <t>10+300+400</t>
  </si>
  <si>
    <t>4+36.2+800</t>
  </si>
  <si>
    <t>3+23+4005</t>
  </si>
  <si>
    <t>18+1+57.31</t>
  </si>
  <si>
    <t>Results of Data Text to Columns</t>
  </si>
  <si>
    <t>Data Text to Columns Results</t>
  </si>
  <si>
    <t>Allie Mcbeal 1200 Lawyer Drive</t>
  </si>
  <si>
    <t>Drew Carey 1000 Hollywood Lane</t>
  </si>
  <si>
    <t>Britney Spears 300 Singer Road</t>
  </si>
  <si>
    <t>Peyton Manning 500 QB Street</t>
  </si>
  <si>
    <t>Reggie</t>
  </si>
  <si>
    <t>Miller</t>
  </si>
  <si>
    <t>Reggie   Miller</t>
  </si>
  <si>
    <t>Left 4</t>
  </si>
  <si>
    <t>Right 4</t>
  </si>
  <si>
    <t>Trim spaces</t>
  </si>
  <si>
    <t>Number of characters</t>
  </si>
  <si>
    <t>Number of characters in trimmed result</t>
  </si>
  <si>
    <t>5 characters starting at space 2</t>
  </si>
  <si>
    <t>Find first space</t>
  </si>
  <si>
    <t>Find first r ( case sensitive)</t>
  </si>
  <si>
    <t>Find first r (not case sensitive)</t>
  </si>
  <si>
    <t>Combining first and Last Name</t>
  </si>
  <si>
    <t>Replace gg with nn</t>
  </si>
  <si>
    <t>Text 31</t>
  </si>
  <si>
    <t>Number 31</t>
  </si>
  <si>
    <t>31</t>
  </si>
  <si>
    <t>Change to lower case</t>
  </si>
  <si>
    <t>Change to Upper case</t>
  </si>
  <si>
    <t>I LOVE EXCEL 2016!</t>
  </si>
  <si>
    <t>Change to Proper case</t>
  </si>
  <si>
    <t>Replace all spaces by *</t>
  </si>
  <si>
    <t>Replace only third space by *</t>
  </si>
  <si>
    <t>Item</t>
  </si>
  <si>
    <t>100's:100-65L</t>
  </si>
  <si>
    <t>100's:100-65XL</t>
  </si>
  <si>
    <t>100's:100-65XXL</t>
  </si>
  <si>
    <t>100's:100-06M</t>
  </si>
  <si>
    <t>100's:100-06L</t>
  </si>
  <si>
    <t>100's:100-06XL</t>
  </si>
  <si>
    <t>100's:100-06XXL</t>
  </si>
  <si>
    <t>100's:100-05M</t>
  </si>
  <si>
    <t>100's:100-05L</t>
  </si>
  <si>
    <t>100's:100-05XL</t>
  </si>
  <si>
    <t>100's:100-05XXL</t>
  </si>
  <si>
    <t>100's:100-04S</t>
  </si>
  <si>
    <t>100's:100-04M</t>
  </si>
  <si>
    <t>100's:100-04L</t>
  </si>
  <si>
    <t>100's:100-04XL</t>
  </si>
  <si>
    <t>100's:100-04XXL</t>
  </si>
  <si>
    <t>100's:100-02S</t>
  </si>
  <si>
    <t>100's:100-02M</t>
  </si>
  <si>
    <t>100's:100-02L</t>
  </si>
  <si>
    <t>100's:100-02XL</t>
  </si>
  <si>
    <t>100's:100-02XXL</t>
  </si>
  <si>
    <t>100's:100-01S</t>
  </si>
  <si>
    <t>100's:100-01M</t>
  </si>
  <si>
    <t>100's:100-01L</t>
  </si>
  <si>
    <t>100's:100-01XL</t>
  </si>
  <si>
    <t>100's:100-01XXL</t>
  </si>
  <si>
    <t>100's:100-25M</t>
  </si>
  <si>
    <t>100's:100-25L</t>
  </si>
  <si>
    <t>100's:100-25XL</t>
  </si>
  <si>
    <t>100's:100-25XXL</t>
  </si>
  <si>
    <t>100's:100-11M</t>
  </si>
  <si>
    <t>100's:100-11L</t>
  </si>
  <si>
    <t>100's:100-11XL</t>
  </si>
  <si>
    <t>100's:100-11XXL</t>
  </si>
  <si>
    <t>125's:125-06M</t>
  </si>
  <si>
    <t>125's:125-06L</t>
  </si>
  <si>
    <t>125's:125-06XL</t>
  </si>
  <si>
    <t>125's:125-06XXL</t>
  </si>
  <si>
    <t>125's:125-05M</t>
  </si>
  <si>
    <t>125's:125-05L</t>
  </si>
  <si>
    <t>125's:125-05XL</t>
  </si>
  <si>
    <t>125's:125-05XXL</t>
  </si>
  <si>
    <t>125's:125-04M</t>
  </si>
  <si>
    <t>125's:125-04L</t>
  </si>
  <si>
    <t>125's:125-04XL</t>
  </si>
  <si>
    <t>125's:125-04XXL</t>
  </si>
  <si>
    <t>125's:125-02S</t>
  </si>
  <si>
    <t>125's:125-02M</t>
  </si>
  <si>
    <t>125's:125-02L</t>
  </si>
  <si>
    <t>125's:125-02XL</t>
  </si>
  <si>
    <t>125's:125-02XXL</t>
  </si>
  <si>
    <t>125's:125-25S</t>
  </si>
  <si>
    <t>125's:125-25M</t>
  </si>
  <si>
    <t>125's:125-25L</t>
  </si>
  <si>
    <t>125's:125-25XL</t>
  </si>
  <si>
    <t>125's:125-11M</t>
  </si>
  <si>
    <t>125's:125-11L</t>
  </si>
  <si>
    <t>125's:125-11XL</t>
  </si>
  <si>
    <t>125's:125-11XXL</t>
  </si>
  <si>
    <t>125's:125-01S</t>
  </si>
  <si>
    <t>125's:125-01M</t>
  </si>
  <si>
    <t>125's:125-01L</t>
  </si>
  <si>
    <t>125's:125-01XL</t>
  </si>
  <si>
    <t>125's:125-01XXL</t>
  </si>
  <si>
    <t>Unicodetemp.xlsx</t>
  </si>
  <si>
    <t>Excel 2013 and Newer</t>
  </si>
  <si>
    <t>UNICHAR(CODE Number) returns character</t>
  </si>
  <si>
    <t>120,000 characters</t>
  </si>
  <si>
    <t>URL</t>
  </si>
  <si>
    <t>Name for website</t>
  </si>
  <si>
    <t>UNICODE(cell reference) gives code number</t>
  </si>
  <si>
    <t>http://www.alanwood.net/unicode/</t>
  </si>
  <si>
    <t>Unicode List</t>
  </si>
  <si>
    <t>for character in that cell</t>
  </si>
  <si>
    <t>Unicode characters</t>
  </si>
  <si>
    <t>Original</t>
  </si>
  <si>
    <t xml:space="preserve">$ 79, 572.00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</si>
</sst>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####\-####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 Unicode MS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color rgb="FF333333"/>
      <name val="Segoe UI"/>
      <family val="2"/>
    </font>
    <font>
      <b/>
      <sz val="8.5"/>
      <color rgb="FF333333"/>
      <name val="Segoe UI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7">
    <xf numFmtId="0" fontId="0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34">
    <xf numFmtId="0" fontId="0" fillId="0" borderId="0" xfId="0"/>
    <xf numFmtId="6" fontId="0" fillId="0" borderId="0" xfId="0" applyNumberFormat="1"/>
    <xf numFmtId="0" fontId="4" fillId="0" borderId="0" xfId="0" applyFont="1"/>
    <xf numFmtId="0" fontId="6" fillId="0" borderId="0" xfId="1" applyFont="1"/>
    <xf numFmtId="0" fontId="4" fillId="0" borderId="0" xfId="2"/>
    <xf numFmtId="0" fontId="1" fillId="0" borderId="0" xfId="1"/>
    <xf numFmtId="8" fontId="7" fillId="0" borderId="1" xfId="1" applyNumberFormat="1" applyFont="1" applyBorder="1" applyAlignment="1">
      <alignment vertical="center"/>
    </xf>
    <xf numFmtId="8" fontId="6" fillId="0" borderId="0" xfId="1" applyNumberFormat="1" applyFont="1"/>
    <xf numFmtId="0" fontId="7" fillId="0" borderId="1" xfId="1" applyFont="1" applyBorder="1" applyAlignment="1">
      <alignment vertical="center"/>
    </xf>
    <xf numFmtId="0" fontId="8" fillId="0" borderId="0" xfId="3"/>
    <xf numFmtId="8" fontId="1" fillId="0" borderId="0" xfId="1" applyNumberFormat="1"/>
    <xf numFmtId="0" fontId="9" fillId="0" borderId="0" xfId="2" applyFont="1"/>
    <xf numFmtId="164" fontId="9" fillId="0" borderId="0" xfId="2" applyNumberFormat="1" applyFont="1"/>
    <xf numFmtId="0" fontId="9" fillId="2" borderId="0" xfId="2" applyFont="1" applyFill="1"/>
    <xf numFmtId="44" fontId="0" fillId="0" borderId="0" xfId="4" applyFont="1"/>
    <xf numFmtId="38" fontId="1" fillId="0" borderId="0" xfId="1" applyNumberFormat="1"/>
    <xf numFmtId="0" fontId="5" fillId="0" borderId="0" xfId="1" applyFont="1"/>
    <xf numFmtId="3" fontId="1" fillId="0" borderId="0" xfId="1" applyNumberFormat="1"/>
    <xf numFmtId="10" fontId="1" fillId="0" borderId="0" xfId="1" applyNumberFormat="1"/>
    <xf numFmtId="0" fontId="1" fillId="3" borderId="0" xfId="1" applyFill="1"/>
    <xf numFmtId="0" fontId="1" fillId="0" borderId="0" xfId="1" applyAlignment="1">
      <alignment wrapText="1"/>
    </xf>
    <xf numFmtId="0" fontId="10" fillId="0" borderId="0" xfId="1" applyFont="1"/>
    <xf numFmtId="0" fontId="11" fillId="0" borderId="0" xfId="5" applyAlignment="1" applyProtection="1"/>
    <xf numFmtId="0" fontId="12" fillId="0" borderId="0" xfId="2" applyFont="1"/>
    <xf numFmtId="0" fontId="14" fillId="0" borderId="0" xfId="6" applyFont="1"/>
    <xf numFmtId="0" fontId="15" fillId="0" borderId="0" xfId="2" applyFont="1" applyAlignment="1">
      <alignment vertical="center"/>
    </xf>
    <xf numFmtId="0" fontId="16" fillId="0" borderId="0" xfId="2" applyFont="1" applyAlignment="1">
      <alignment vertical="center"/>
    </xf>
    <xf numFmtId="0" fontId="9" fillId="0" borderId="0" xfId="2" quotePrefix="1" applyFont="1"/>
    <xf numFmtId="49" fontId="17" fillId="0" borderId="2" xfId="2" applyNumberFormat="1" applyFont="1" applyBorder="1" applyAlignment="1">
      <alignment horizontal="center"/>
    </xf>
    <xf numFmtId="49" fontId="17" fillId="0" borderId="0" xfId="2" applyNumberFormat="1" applyFont="1" applyAlignment="1">
      <alignment horizontal="center"/>
    </xf>
    <xf numFmtId="0" fontId="17" fillId="0" borderId="0" xfId="2" applyFont="1" applyAlignment="1">
      <alignment horizontal="center"/>
    </xf>
    <xf numFmtId="49" fontId="18" fillId="0" borderId="0" xfId="2" applyNumberFormat="1" applyFont="1"/>
    <xf numFmtId="0" fontId="19" fillId="0" borderId="0" xfId="3" applyFont="1"/>
    <xf numFmtId="0" fontId="6" fillId="3" borderId="0" xfId="1" applyFont="1" applyFill="1"/>
  </cellXfs>
  <cellStyles count="7">
    <cellStyle name="Currency 2" xfId="4" xr:uid="{3AE4EEC1-8A92-44B4-AA2C-FB84627A7953}"/>
    <cellStyle name="Hyperlink 2" xfId="3" xr:uid="{B41C1157-C6C4-4C73-BDC9-5143A21DBE54}"/>
    <cellStyle name="Hyperlink 3" xfId="5" xr:uid="{81DC7984-D819-4F1F-9633-126214E100ED}"/>
    <cellStyle name="Normal" xfId="0" builtinId="0"/>
    <cellStyle name="Normal 2" xfId="1" xr:uid="{526395B6-EAB1-404D-990A-29930B5E21A4}"/>
    <cellStyle name="Normal 3" xfId="2" xr:uid="{FE627E6C-6A7E-44E1-AF8D-7BB54EC5008A}"/>
    <cellStyle name="Normal 4" xfId="6" xr:uid="{A9E007AD-987E-4DFB-B5A7-F5EF114A8F5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3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64</xdr:row>
      <xdr:rowOff>95250</xdr:rowOff>
    </xdr:from>
    <xdr:to>
      <xdr:col>8</xdr:col>
      <xdr:colOff>127000</xdr:colOff>
      <xdr:row>66</xdr:row>
      <xdr:rowOff>39688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477A782-20D8-4394-B9E7-12455B141B22}"/>
            </a:ext>
          </a:extLst>
        </xdr:cNvPr>
        <xdr:cNvCxnSpPr/>
      </xdr:nvCxnSpPr>
      <xdr:spPr>
        <a:xfrm flipH="1">
          <a:off x="5943600" y="12287250"/>
          <a:ext cx="1527175" cy="32543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MondayFeb17exam1answerdonotpo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Sept30answersdonotpo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Feb25examansw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 email and honor code"/>
      <sheetName val="Problem 1 data"/>
      <sheetName val="Problem 2 data"/>
      <sheetName val="Problem 3 data"/>
      <sheetName val="Problem 4 data"/>
      <sheetName val="Problem 5 data"/>
      <sheetName val="Problem 6 data"/>
      <sheetName val="Problem 7 data"/>
      <sheetName val="Problem 8 data"/>
    </sheetNames>
    <sheetDataSet>
      <sheetData sheetId="0"/>
      <sheetData sheetId="1"/>
      <sheetData sheetId="2"/>
      <sheetData sheetId="3">
        <row r="5">
          <cell r="D5" t="str">
            <v>Steve Nash</v>
          </cell>
          <cell r="E5">
            <v>9.6</v>
          </cell>
          <cell r="F5">
            <v>37</v>
          </cell>
        </row>
        <row r="6">
          <cell r="D6" t="str">
            <v>Maurice Taylor</v>
          </cell>
          <cell r="E6">
            <v>9.1</v>
          </cell>
          <cell r="F6">
            <v>40</v>
          </cell>
        </row>
        <row r="7">
          <cell r="D7" t="str">
            <v>Tyson Chandler</v>
          </cell>
          <cell r="E7">
            <v>9</v>
          </cell>
          <cell r="F7">
            <v>37</v>
          </cell>
        </row>
        <row r="8">
          <cell r="D8" t="str">
            <v>Jason Richardson</v>
          </cell>
          <cell r="E8">
            <v>8.8800000000000008</v>
          </cell>
          <cell r="F8">
            <v>27</v>
          </cell>
        </row>
        <row r="9">
          <cell r="D9" t="str">
            <v>Brad Miller</v>
          </cell>
          <cell r="E9">
            <v>8.75</v>
          </cell>
          <cell r="F9">
            <v>32</v>
          </cell>
        </row>
        <row r="10">
          <cell r="D10" t="str">
            <v>Zydrunas Ilguaskas</v>
          </cell>
          <cell r="E10">
            <v>8.74</v>
          </cell>
          <cell r="F10">
            <v>29</v>
          </cell>
        </row>
        <row r="11">
          <cell r="D11" t="str">
            <v>Erick Dampier</v>
          </cell>
          <cell r="E11">
            <v>8.66</v>
          </cell>
          <cell r="F11">
            <v>33</v>
          </cell>
        </row>
        <row r="12">
          <cell r="D12" t="str">
            <v>Kelvin Cato</v>
          </cell>
          <cell r="E12">
            <v>8.64</v>
          </cell>
          <cell r="F12">
            <v>34</v>
          </cell>
        </row>
        <row r="13">
          <cell r="D13" t="str">
            <v>Samuel Dalembert</v>
          </cell>
          <cell r="E13">
            <v>8.4700000000000006</v>
          </cell>
          <cell r="F13">
            <v>39</v>
          </cell>
        </row>
        <row r="14">
          <cell r="D14" t="str">
            <v>Richard Hamilton</v>
          </cell>
          <cell r="E14">
            <v>8.42</v>
          </cell>
          <cell r="F14">
            <v>36</v>
          </cell>
        </row>
        <row r="15">
          <cell r="D15" t="str">
            <v>Tony Parker</v>
          </cell>
          <cell r="E15">
            <v>8.4</v>
          </cell>
          <cell r="F15">
            <v>33</v>
          </cell>
        </row>
        <row r="16">
          <cell r="D16" t="str">
            <v>Jerry Stackhouse</v>
          </cell>
          <cell r="E16">
            <v>8.36</v>
          </cell>
          <cell r="F16">
            <v>28</v>
          </cell>
        </row>
        <row r="17">
          <cell r="D17" t="str">
            <v>Jamaal Magloire</v>
          </cell>
          <cell r="E17">
            <v>8.33</v>
          </cell>
          <cell r="F17">
            <v>35</v>
          </cell>
        </row>
        <row r="18">
          <cell r="D18" t="str">
            <v>Mehmet Okur</v>
          </cell>
          <cell r="E18">
            <v>8.25</v>
          </cell>
          <cell r="F18">
            <v>29</v>
          </cell>
        </row>
        <row r="19">
          <cell r="D19" t="str">
            <v>Andre Miller</v>
          </cell>
          <cell r="E19">
            <v>8.1</v>
          </cell>
          <cell r="F19">
            <v>30</v>
          </cell>
        </row>
        <row r="20">
          <cell r="D20" t="str">
            <v>Bobby Simmons</v>
          </cell>
          <cell r="E20">
            <v>8</v>
          </cell>
          <cell r="F20">
            <v>27</v>
          </cell>
        </row>
        <row r="21">
          <cell r="D21" t="str">
            <v>Bonzi Wells</v>
          </cell>
          <cell r="E21">
            <v>8</v>
          </cell>
          <cell r="F21">
            <v>32</v>
          </cell>
        </row>
        <row r="22">
          <cell r="D22" t="str">
            <v>P.J. Brown</v>
          </cell>
          <cell r="E22">
            <v>8</v>
          </cell>
          <cell r="F22">
            <v>32</v>
          </cell>
        </row>
        <row r="23">
          <cell r="D23" t="str">
            <v>Austin Croshere</v>
          </cell>
          <cell r="E23">
            <v>7.9</v>
          </cell>
          <cell r="F23">
            <v>32</v>
          </cell>
        </row>
        <row r="24">
          <cell r="D24" t="str">
            <v>Lorenzen Wright</v>
          </cell>
          <cell r="E24">
            <v>7.7</v>
          </cell>
          <cell r="F24">
            <v>37</v>
          </cell>
        </row>
        <row r="25">
          <cell r="D25" t="str">
            <v>Jason Williams</v>
          </cell>
          <cell r="E25">
            <v>7.56</v>
          </cell>
          <cell r="F25">
            <v>27</v>
          </cell>
        </row>
        <row r="26">
          <cell r="D26" t="str">
            <v>Peja Stojakovic</v>
          </cell>
          <cell r="E26">
            <v>7.52</v>
          </cell>
          <cell r="F26">
            <v>35</v>
          </cell>
        </row>
        <row r="27">
          <cell r="D27" t="str">
            <v>Kwame Brown</v>
          </cell>
          <cell r="E27">
            <v>7.5</v>
          </cell>
          <cell r="F27">
            <v>39</v>
          </cell>
        </row>
        <row r="28">
          <cell r="D28" t="str">
            <v>Manu Ginobili</v>
          </cell>
          <cell r="E28">
            <v>7.42</v>
          </cell>
          <cell r="F28">
            <v>36</v>
          </cell>
        </row>
        <row r="29">
          <cell r="D29" t="str">
            <v>Eddy Curry</v>
          </cell>
          <cell r="E29">
            <v>7.39</v>
          </cell>
          <cell r="F29">
            <v>40</v>
          </cell>
        </row>
        <row r="30">
          <cell r="D30" t="str">
            <v>Troy Murphy</v>
          </cell>
          <cell r="E30">
            <v>7.36</v>
          </cell>
          <cell r="F30">
            <v>28</v>
          </cell>
        </row>
        <row r="31">
          <cell r="D31" t="str">
            <v>Ben Wallace</v>
          </cell>
          <cell r="E31">
            <v>7.35</v>
          </cell>
          <cell r="F31">
            <v>29</v>
          </cell>
        </row>
        <row r="32">
          <cell r="D32" t="str">
            <v>Adonal Foyle</v>
          </cell>
          <cell r="E32">
            <v>7.31</v>
          </cell>
          <cell r="F32">
            <v>39</v>
          </cell>
        </row>
        <row r="33">
          <cell r="D33" t="str">
            <v>Darius Miles</v>
          </cell>
          <cell r="E33">
            <v>7.25</v>
          </cell>
          <cell r="F33">
            <v>34</v>
          </cell>
        </row>
        <row r="34">
          <cell r="D34" t="str">
            <v>Desmond Mason</v>
          </cell>
          <cell r="E34">
            <v>7.23</v>
          </cell>
          <cell r="F34">
            <v>32</v>
          </cell>
        </row>
        <row r="35">
          <cell r="D35" t="str">
            <v>Cuttino Mobley</v>
          </cell>
          <cell r="E35">
            <v>7.2</v>
          </cell>
          <cell r="F35">
            <v>28</v>
          </cell>
        </row>
        <row r="36">
          <cell r="D36" t="str">
            <v>Johnathan Bender</v>
          </cell>
          <cell r="E36">
            <v>7.17</v>
          </cell>
          <cell r="F36">
            <v>26</v>
          </cell>
        </row>
        <row r="37">
          <cell r="D37" t="str">
            <v>Kurt Thomas</v>
          </cell>
          <cell r="E37">
            <v>7.08</v>
          </cell>
          <cell r="F37">
            <v>35</v>
          </cell>
        </row>
        <row r="38">
          <cell r="D38" t="str">
            <v>Corey Maggette</v>
          </cell>
          <cell r="E38">
            <v>7</v>
          </cell>
          <cell r="F38">
            <v>34</v>
          </cell>
        </row>
        <row r="39">
          <cell r="D39" t="str">
            <v>Malik Rose</v>
          </cell>
          <cell r="E39">
            <v>6.97</v>
          </cell>
          <cell r="F39">
            <v>40</v>
          </cell>
        </row>
        <row r="40">
          <cell r="D40" t="str">
            <v>Al Harrington</v>
          </cell>
          <cell r="E40">
            <v>6.95</v>
          </cell>
          <cell r="F40">
            <v>35</v>
          </cell>
        </row>
        <row r="41">
          <cell r="D41" t="str">
            <v>Quentin Richardson</v>
          </cell>
          <cell r="E41">
            <v>6.94</v>
          </cell>
          <cell r="F41">
            <v>40</v>
          </cell>
        </row>
        <row r="42">
          <cell r="D42" t="str">
            <v>Antoine Walker</v>
          </cell>
          <cell r="E42">
            <v>6.88</v>
          </cell>
          <cell r="F42">
            <v>37</v>
          </cell>
        </row>
        <row r="43">
          <cell r="D43" t="str">
            <v>Mike Miller</v>
          </cell>
          <cell r="E43">
            <v>6.87</v>
          </cell>
          <cell r="F43">
            <v>35</v>
          </cell>
        </row>
        <row r="44">
          <cell r="D44" t="str">
            <v>Ron Artest</v>
          </cell>
          <cell r="E44">
            <v>6.84</v>
          </cell>
          <cell r="F44">
            <v>26</v>
          </cell>
        </row>
        <row r="45">
          <cell r="D45" t="str">
            <v>Rasho Nesterovic</v>
          </cell>
          <cell r="E45">
            <v>6.72</v>
          </cell>
          <cell r="F45">
            <v>40</v>
          </cell>
        </row>
        <row r="46">
          <cell r="D46" t="str">
            <v>Jason Terry</v>
          </cell>
          <cell r="E46">
            <v>6.66</v>
          </cell>
          <cell r="F46">
            <v>31</v>
          </cell>
        </row>
        <row r="47">
          <cell r="D47" t="str">
            <v>Kenny Thomas</v>
          </cell>
          <cell r="E47">
            <v>6.5</v>
          </cell>
          <cell r="F47">
            <v>39</v>
          </cell>
        </row>
        <row r="48">
          <cell r="D48" t="str">
            <v>Jamal Crawford</v>
          </cell>
          <cell r="E48">
            <v>6.48</v>
          </cell>
          <cell r="F48">
            <v>38</v>
          </cell>
        </row>
        <row r="49">
          <cell r="D49" t="str">
            <v>Joe Smith</v>
          </cell>
          <cell r="E49">
            <v>6.35</v>
          </cell>
          <cell r="F49">
            <v>36</v>
          </cell>
        </row>
        <row r="50">
          <cell r="D50" t="str">
            <v>Ruben Patterson</v>
          </cell>
          <cell r="E50">
            <v>6.35</v>
          </cell>
          <cell r="F50">
            <v>30</v>
          </cell>
        </row>
      </sheetData>
      <sheetData sheetId="4"/>
      <sheetData sheetId="5">
        <row r="1">
          <cell r="D1">
            <v>100</v>
          </cell>
        </row>
        <row r="2">
          <cell r="D2">
            <v>0.15</v>
          </cell>
        </row>
        <row r="3">
          <cell r="D3">
            <v>5</v>
          </cell>
        </row>
        <row r="4">
          <cell r="D4">
            <v>5</v>
          </cell>
        </row>
        <row r="5">
          <cell r="D5">
            <v>0.02</v>
          </cell>
        </row>
      </sheetData>
      <sheetData sheetId="6"/>
      <sheetData sheetId="7">
        <row r="5">
          <cell r="B5" t="str">
            <v>Green Bay Packers</v>
          </cell>
          <cell r="C5" t="str">
            <v>run</v>
          </cell>
          <cell r="D5">
            <v>5</v>
          </cell>
        </row>
        <row r="6">
          <cell r="B6" t="str">
            <v>Oakland Raiders</v>
          </cell>
          <cell r="C6" t="str">
            <v>run</v>
          </cell>
          <cell r="D6">
            <v>2</v>
          </cell>
        </row>
        <row r="7">
          <cell r="B7" t="str">
            <v>Washington Redskins</v>
          </cell>
          <cell r="C7" t="str">
            <v>pass</v>
          </cell>
          <cell r="D7">
            <v>0</v>
          </cell>
        </row>
        <row r="8">
          <cell r="B8" t="str">
            <v>Houston Texans</v>
          </cell>
          <cell r="C8" t="str">
            <v>run</v>
          </cell>
          <cell r="D8">
            <v>0</v>
          </cell>
        </row>
        <row r="9">
          <cell r="B9" t="str">
            <v>Jacksonville Jaguars</v>
          </cell>
          <cell r="C9" t="str">
            <v>pass</v>
          </cell>
          <cell r="D9">
            <v>34</v>
          </cell>
        </row>
        <row r="10">
          <cell r="B10" t="str">
            <v>New York Jets</v>
          </cell>
          <cell r="C10" t="str">
            <v>pass</v>
          </cell>
          <cell r="D10">
            <v>15</v>
          </cell>
        </row>
        <row r="11">
          <cell r="B11" t="str">
            <v>Washington Redskins</v>
          </cell>
          <cell r="C11" t="str">
            <v>pass</v>
          </cell>
          <cell r="D11">
            <v>13</v>
          </cell>
        </row>
        <row r="12">
          <cell r="B12" t="str">
            <v>Pittsburgh Steelers</v>
          </cell>
          <cell r="C12" t="str">
            <v>run</v>
          </cell>
          <cell r="D12">
            <v>2</v>
          </cell>
        </row>
        <row r="13">
          <cell r="B13" t="str">
            <v>Atlanta Falcons</v>
          </cell>
          <cell r="C13" t="str">
            <v>run</v>
          </cell>
          <cell r="D13">
            <v>5</v>
          </cell>
        </row>
        <row r="14">
          <cell r="B14" t="str">
            <v>Pittsburgh Steelers</v>
          </cell>
          <cell r="C14" t="str">
            <v>run</v>
          </cell>
          <cell r="D14">
            <v>3</v>
          </cell>
        </row>
        <row r="15">
          <cell r="B15" t="str">
            <v>Washington Redskins</v>
          </cell>
          <cell r="C15" t="str">
            <v>run</v>
          </cell>
          <cell r="D15">
            <v>2</v>
          </cell>
        </row>
        <row r="16">
          <cell r="B16" t="str">
            <v>Buffalo Bills</v>
          </cell>
          <cell r="C16" t="str">
            <v>pass</v>
          </cell>
          <cell r="D16">
            <v>0</v>
          </cell>
        </row>
        <row r="17">
          <cell r="B17" t="str">
            <v>New York Jets</v>
          </cell>
          <cell r="C17" t="str">
            <v>run</v>
          </cell>
          <cell r="D17">
            <v>7</v>
          </cell>
        </row>
        <row r="18">
          <cell r="B18" t="str">
            <v>New York Jets</v>
          </cell>
          <cell r="C18" t="str">
            <v>run</v>
          </cell>
          <cell r="D18">
            <v>9</v>
          </cell>
        </row>
        <row r="19">
          <cell r="B19" t="str">
            <v>Pittsburgh Steelers</v>
          </cell>
          <cell r="C19" t="str">
            <v>run</v>
          </cell>
          <cell r="D19">
            <v>-2</v>
          </cell>
        </row>
        <row r="20">
          <cell r="B20" t="str">
            <v>Oakland Raiders</v>
          </cell>
          <cell r="C20" t="str">
            <v>pass</v>
          </cell>
          <cell r="D20">
            <v>-1</v>
          </cell>
        </row>
        <row r="21">
          <cell r="B21" t="str">
            <v>Atlanta Falcons</v>
          </cell>
          <cell r="C21" t="str">
            <v>run</v>
          </cell>
          <cell r="D21">
            <v>7</v>
          </cell>
        </row>
        <row r="22">
          <cell r="B22" t="str">
            <v>New York Giants</v>
          </cell>
          <cell r="C22" t="str">
            <v>run</v>
          </cell>
          <cell r="D22">
            <v>9</v>
          </cell>
        </row>
        <row r="23">
          <cell r="B23" t="str">
            <v>Cleveland Browns</v>
          </cell>
          <cell r="C23" t="str">
            <v>pass</v>
          </cell>
          <cell r="D23">
            <v>8</v>
          </cell>
        </row>
        <row r="24">
          <cell r="B24" t="str">
            <v>Minnesota Vikings</v>
          </cell>
          <cell r="C24" t="str">
            <v>run</v>
          </cell>
          <cell r="D24">
            <v>11</v>
          </cell>
        </row>
        <row r="25">
          <cell r="B25" t="str">
            <v>New York Jets</v>
          </cell>
          <cell r="C25" t="str">
            <v>pass</v>
          </cell>
          <cell r="D25">
            <v>3</v>
          </cell>
        </row>
        <row r="26">
          <cell r="B26" t="str">
            <v>Jacksonville Jaguars</v>
          </cell>
          <cell r="C26" t="str">
            <v>run</v>
          </cell>
          <cell r="D26">
            <v>7</v>
          </cell>
        </row>
        <row r="27">
          <cell r="B27" t="str">
            <v>Buffalo Bills</v>
          </cell>
          <cell r="C27" t="str">
            <v>run</v>
          </cell>
          <cell r="D27">
            <v>-3</v>
          </cell>
        </row>
        <row r="28">
          <cell r="B28" t="str">
            <v>Oakland Raiders</v>
          </cell>
          <cell r="C28" t="str">
            <v>run</v>
          </cell>
          <cell r="D28">
            <v>6</v>
          </cell>
        </row>
        <row r="29">
          <cell r="B29" t="str">
            <v>Minnesota Vikings</v>
          </cell>
          <cell r="C29" t="str">
            <v>pass</v>
          </cell>
          <cell r="D29">
            <v>33</v>
          </cell>
        </row>
        <row r="30">
          <cell r="B30" t="str">
            <v>Green Bay Packers</v>
          </cell>
          <cell r="C30" t="str">
            <v>pass</v>
          </cell>
          <cell r="D30">
            <v>22</v>
          </cell>
        </row>
        <row r="31">
          <cell r="B31" t="str">
            <v>Cleveland Browns</v>
          </cell>
          <cell r="C31" t="str">
            <v>run</v>
          </cell>
          <cell r="D31">
            <v>1</v>
          </cell>
        </row>
        <row r="32">
          <cell r="B32" t="str">
            <v>Cleveland Browns</v>
          </cell>
          <cell r="C32" t="str">
            <v>pass</v>
          </cell>
          <cell r="D32">
            <v>21</v>
          </cell>
        </row>
        <row r="33">
          <cell r="B33" t="str">
            <v>Cleveland Browns</v>
          </cell>
          <cell r="C33" t="str">
            <v>run</v>
          </cell>
          <cell r="D33">
            <v>3</v>
          </cell>
        </row>
        <row r="34">
          <cell r="B34" t="str">
            <v>Buffalo Bills</v>
          </cell>
          <cell r="C34" t="str">
            <v>run</v>
          </cell>
          <cell r="D34">
            <v>9</v>
          </cell>
        </row>
        <row r="35">
          <cell r="B35" t="str">
            <v>Green Bay Packers</v>
          </cell>
          <cell r="C35" t="str">
            <v>pass</v>
          </cell>
          <cell r="D35">
            <v>-2</v>
          </cell>
        </row>
        <row r="36">
          <cell r="B36" t="str">
            <v>Oakland Raiders</v>
          </cell>
          <cell r="C36" t="str">
            <v>pass</v>
          </cell>
          <cell r="D36">
            <v>9</v>
          </cell>
        </row>
        <row r="37">
          <cell r="B37" t="str">
            <v>Green Bay Packers</v>
          </cell>
          <cell r="C37" t="str">
            <v>pass</v>
          </cell>
          <cell r="D37">
            <v>35</v>
          </cell>
        </row>
        <row r="38">
          <cell r="B38" t="str">
            <v>Green Bay Packers</v>
          </cell>
          <cell r="C38" t="str">
            <v>run</v>
          </cell>
          <cell r="D38">
            <v>11</v>
          </cell>
        </row>
        <row r="39">
          <cell r="B39" t="str">
            <v>Atlanta Falcons</v>
          </cell>
          <cell r="C39" t="str">
            <v>run</v>
          </cell>
          <cell r="D39">
            <v>2</v>
          </cell>
        </row>
        <row r="40">
          <cell r="B40" t="str">
            <v>Jacksonville Jaguars</v>
          </cell>
          <cell r="C40" t="str">
            <v>run</v>
          </cell>
          <cell r="D40">
            <v>-1</v>
          </cell>
        </row>
        <row r="41">
          <cell r="B41" t="str">
            <v>Pittsburgh Steelers</v>
          </cell>
          <cell r="C41" t="str">
            <v>pass</v>
          </cell>
          <cell r="D41">
            <v>20</v>
          </cell>
        </row>
        <row r="42">
          <cell r="B42" t="str">
            <v>Houston Texans</v>
          </cell>
          <cell r="C42" t="str">
            <v>run</v>
          </cell>
          <cell r="D42">
            <v>8</v>
          </cell>
        </row>
        <row r="43">
          <cell r="B43" t="str">
            <v>New York Jets</v>
          </cell>
          <cell r="C43" t="str">
            <v>run</v>
          </cell>
          <cell r="D43">
            <v>6</v>
          </cell>
        </row>
        <row r="44">
          <cell r="B44" t="str">
            <v>Atlanta Falcons</v>
          </cell>
          <cell r="C44" t="str">
            <v>pass</v>
          </cell>
          <cell r="D44">
            <v>9</v>
          </cell>
        </row>
        <row r="45">
          <cell r="B45" t="str">
            <v>Houston Texans</v>
          </cell>
          <cell r="C45" t="str">
            <v>run</v>
          </cell>
          <cell r="D45">
            <v>8</v>
          </cell>
        </row>
        <row r="46">
          <cell r="B46" t="str">
            <v>New York Giants</v>
          </cell>
          <cell r="C46" t="str">
            <v>run</v>
          </cell>
          <cell r="D46">
            <v>-3</v>
          </cell>
        </row>
        <row r="47">
          <cell r="B47" t="str">
            <v>New York Jets</v>
          </cell>
          <cell r="C47" t="str">
            <v>run</v>
          </cell>
          <cell r="D47">
            <v>12</v>
          </cell>
        </row>
        <row r="48">
          <cell r="B48" t="str">
            <v>Cleveland Browns</v>
          </cell>
          <cell r="C48" t="str">
            <v>pass</v>
          </cell>
          <cell r="D48">
            <v>23</v>
          </cell>
        </row>
        <row r="49">
          <cell r="B49" t="str">
            <v>Minnesota Vikings</v>
          </cell>
          <cell r="C49" t="str">
            <v>pass</v>
          </cell>
          <cell r="D49">
            <v>33</v>
          </cell>
        </row>
        <row r="50">
          <cell r="B50" t="str">
            <v>Pittsburgh Steelers</v>
          </cell>
          <cell r="C50" t="str">
            <v>pass</v>
          </cell>
          <cell r="D50">
            <v>11</v>
          </cell>
        </row>
        <row r="51">
          <cell r="B51" t="str">
            <v>Jacksonville Jaguars</v>
          </cell>
          <cell r="C51" t="str">
            <v>pass</v>
          </cell>
          <cell r="D51">
            <v>7</v>
          </cell>
        </row>
        <row r="52">
          <cell r="B52" t="str">
            <v>Houston Texans</v>
          </cell>
          <cell r="C52" t="str">
            <v>run</v>
          </cell>
          <cell r="D52">
            <v>7</v>
          </cell>
        </row>
        <row r="53">
          <cell r="B53" t="str">
            <v>Atlanta Falcons</v>
          </cell>
          <cell r="C53" t="str">
            <v>run</v>
          </cell>
          <cell r="D53">
            <v>6</v>
          </cell>
        </row>
        <row r="54">
          <cell r="B54" t="str">
            <v>New York Giants</v>
          </cell>
          <cell r="C54" t="str">
            <v>run</v>
          </cell>
          <cell r="D54">
            <v>11</v>
          </cell>
        </row>
        <row r="55">
          <cell r="B55" t="str">
            <v>Buffalo Bills</v>
          </cell>
          <cell r="C55" t="str">
            <v>run</v>
          </cell>
          <cell r="D55">
            <v>2</v>
          </cell>
        </row>
        <row r="56">
          <cell r="B56" t="str">
            <v>Houston Texans</v>
          </cell>
          <cell r="C56" t="str">
            <v>run</v>
          </cell>
          <cell r="D56">
            <v>-2</v>
          </cell>
        </row>
        <row r="57">
          <cell r="B57" t="str">
            <v>Washington Redskins</v>
          </cell>
          <cell r="C57" t="str">
            <v>run</v>
          </cell>
          <cell r="D57">
            <v>12</v>
          </cell>
        </row>
        <row r="58">
          <cell r="B58" t="str">
            <v>Jacksonville Jaguars</v>
          </cell>
          <cell r="C58" t="str">
            <v>pass</v>
          </cell>
          <cell r="D58">
            <v>3</v>
          </cell>
        </row>
        <row r="59">
          <cell r="B59" t="str">
            <v>New York Giants</v>
          </cell>
          <cell r="C59" t="str">
            <v>pass</v>
          </cell>
          <cell r="D59">
            <v>19</v>
          </cell>
        </row>
        <row r="60">
          <cell r="B60" t="str">
            <v>Cleveland Browns</v>
          </cell>
          <cell r="C60" t="str">
            <v>pass</v>
          </cell>
          <cell r="D60">
            <v>26</v>
          </cell>
        </row>
        <row r="61">
          <cell r="B61" t="str">
            <v>New York Jets</v>
          </cell>
          <cell r="C61" t="str">
            <v>pass</v>
          </cell>
          <cell r="D61">
            <v>26</v>
          </cell>
        </row>
        <row r="62">
          <cell r="B62" t="str">
            <v>New York Giants</v>
          </cell>
          <cell r="C62" t="str">
            <v>run</v>
          </cell>
          <cell r="D62">
            <v>4</v>
          </cell>
        </row>
        <row r="63">
          <cell r="B63" t="str">
            <v>Atlanta Falcons</v>
          </cell>
          <cell r="C63" t="str">
            <v>run</v>
          </cell>
          <cell r="D63">
            <v>-1</v>
          </cell>
        </row>
        <row r="64">
          <cell r="B64" t="str">
            <v>Atlanta Falcons</v>
          </cell>
          <cell r="C64" t="str">
            <v>run</v>
          </cell>
          <cell r="D64">
            <v>11</v>
          </cell>
        </row>
        <row r="65">
          <cell r="B65" t="str">
            <v>Oakland Raiders</v>
          </cell>
          <cell r="C65" t="str">
            <v>pass</v>
          </cell>
          <cell r="D65">
            <v>11</v>
          </cell>
        </row>
        <row r="66">
          <cell r="B66" t="str">
            <v>Houston Texans</v>
          </cell>
          <cell r="C66" t="str">
            <v>pass</v>
          </cell>
          <cell r="D66">
            <v>2</v>
          </cell>
        </row>
        <row r="67">
          <cell r="B67" t="str">
            <v>Cleveland Browns</v>
          </cell>
          <cell r="C67" t="str">
            <v>run</v>
          </cell>
          <cell r="D67">
            <v>8</v>
          </cell>
        </row>
        <row r="68">
          <cell r="B68" t="str">
            <v>New York Giants</v>
          </cell>
          <cell r="C68" t="str">
            <v>pass</v>
          </cell>
          <cell r="D68">
            <v>-1</v>
          </cell>
        </row>
        <row r="69">
          <cell r="B69" t="str">
            <v>Washington Redskins</v>
          </cell>
          <cell r="C69" t="str">
            <v>run</v>
          </cell>
          <cell r="D69">
            <v>11</v>
          </cell>
        </row>
        <row r="70">
          <cell r="B70" t="str">
            <v>Oakland Raiders</v>
          </cell>
          <cell r="C70" t="str">
            <v>pass</v>
          </cell>
          <cell r="D70">
            <v>17</v>
          </cell>
        </row>
        <row r="71">
          <cell r="B71" t="str">
            <v>Oakland Raiders</v>
          </cell>
          <cell r="C71" t="str">
            <v>run</v>
          </cell>
          <cell r="D71">
            <v>11</v>
          </cell>
        </row>
        <row r="72">
          <cell r="B72" t="str">
            <v>New York Jets</v>
          </cell>
          <cell r="C72" t="str">
            <v>pass</v>
          </cell>
          <cell r="D72">
            <v>21</v>
          </cell>
        </row>
        <row r="73">
          <cell r="B73" t="str">
            <v>New York Jets</v>
          </cell>
          <cell r="C73" t="str">
            <v>pass</v>
          </cell>
          <cell r="D73">
            <v>22</v>
          </cell>
        </row>
        <row r="74">
          <cell r="B74" t="str">
            <v>Houston Texans</v>
          </cell>
          <cell r="C74" t="str">
            <v>run</v>
          </cell>
          <cell r="D74">
            <v>6</v>
          </cell>
        </row>
        <row r="75">
          <cell r="B75" t="str">
            <v>Jacksonville Jaguars</v>
          </cell>
          <cell r="C75" t="str">
            <v>pass</v>
          </cell>
          <cell r="D75">
            <v>21</v>
          </cell>
        </row>
        <row r="76">
          <cell r="B76" t="str">
            <v>Atlanta Falcons</v>
          </cell>
          <cell r="C76" t="str">
            <v>pass</v>
          </cell>
          <cell r="D76">
            <v>32</v>
          </cell>
        </row>
        <row r="77">
          <cell r="B77" t="str">
            <v>New York Jets</v>
          </cell>
          <cell r="C77" t="str">
            <v>pass</v>
          </cell>
          <cell r="D77">
            <v>20</v>
          </cell>
        </row>
        <row r="78">
          <cell r="B78" t="str">
            <v>New York Jets</v>
          </cell>
          <cell r="C78" t="str">
            <v>run</v>
          </cell>
          <cell r="D78">
            <v>11</v>
          </cell>
        </row>
        <row r="79">
          <cell r="B79" t="str">
            <v>Cleveland Browns</v>
          </cell>
          <cell r="C79" t="str">
            <v>run</v>
          </cell>
          <cell r="D79">
            <v>10</v>
          </cell>
        </row>
        <row r="80">
          <cell r="B80" t="str">
            <v>Green Bay Packers</v>
          </cell>
          <cell r="C80" t="str">
            <v>pass</v>
          </cell>
          <cell r="D80">
            <v>0</v>
          </cell>
        </row>
        <row r="81">
          <cell r="B81" t="str">
            <v>Green Bay Packers</v>
          </cell>
          <cell r="C81" t="str">
            <v>pass</v>
          </cell>
          <cell r="D81">
            <v>10</v>
          </cell>
        </row>
        <row r="82">
          <cell r="B82" t="str">
            <v>Green Bay Packers</v>
          </cell>
          <cell r="C82" t="str">
            <v>run</v>
          </cell>
          <cell r="D82">
            <v>0</v>
          </cell>
        </row>
        <row r="83">
          <cell r="B83" t="str">
            <v>New York Giants</v>
          </cell>
          <cell r="C83" t="str">
            <v>run</v>
          </cell>
          <cell r="D83">
            <v>11</v>
          </cell>
        </row>
        <row r="84">
          <cell r="B84" t="str">
            <v>New York Jets</v>
          </cell>
          <cell r="C84" t="str">
            <v>run</v>
          </cell>
          <cell r="D84">
            <v>5</v>
          </cell>
        </row>
        <row r="85">
          <cell r="B85" t="str">
            <v>Houston Texans</v>
          </cell>
          <cell r="C85" t="str">
            <v>pass</v>
          </cell>
          <cell r="D85">
            <v>8</v>
          </cell>
        </row>
        <row r="86">
          <cell r="B86" t="str">
            <v>Pittsburgh Steelers</v>
          </cell>
          <cell r="C86" t="str">
            <v>run</v>
          </cell>
          <cell r="D86">
            <v>5</v>
          </cell>
        </row>
        <row r="87">
          <cell r="B87" t="str">
            <v>Buffalo Bills</v>
          </cell>
          <cell r="C87" t="str">
            <v>pass</v>
          </cell>
          <cell r="D87">
            <v>25</v>
          </cell>
        </row>
        <row r="88">
          <cell r="B88" t="str">
            <v>Oakland Raiders</v>
          </cell>
          <cell r="C88" t="str">
            <v>run</v>
          </cell>
          <cell r="D88">
            <v>0</v>
          </cell>
        </row>
        <row r="89">
          <cell r="B89" t="str">
            <v>Cleveland Browns</v>
          </cell>
          <cell r="C89" t="str">
            <v>run</v>
          </cell>
          <cell r="D89">
            <v>5</v>
          </cell>
        </row>
        <row r="90">
          <cell r="B90" t="str">
            <v>Jacksonville Jaguars</v>
          </cell>
          <cell r="C90" t="str">
            <v>pass</v>
          </cell>
          <cell r="D90">
            <v>-1</v>
          </cell>
        </row>
        <row r="91">
          <cell r="B91" t="str">
            <v>Houston Texans</v>
          </cell>
          <cell r="C91" t="str">
            <v>run</v>
          </cell>
          <cell r="D91">
            <v>9</v>
          </cell>
        </row>
        <row r="92">
          <cell r="B92" t="str">
            <v>Oakland Raiders</v>
          </cell>
          <cell r="C92" t="str">
            <v>pass</v>
          </cell>
          <cell r="D92">
            <v>2</v>
          </cell>
        </row>
        <row r="93">
          <cell r="B93" t="str">
            <v>Green Bay Packers</v>
          </cell>
          <cell r="C93" t="str">
            <v>run</v>
          </cell>
          <cell r="D93">
            <v>-3</v>
          </cell>
        </row>
        <row r="94">
          <cell r="B94" t="str">
            <v>Washington Redskins</v>
          </cell>
          <cell r="C94" t="str">
            <v>pass</v>
          </cell>
          <cell r="D94">
            <v>19</v>
          </cell>
        </row>
        <row r="95">
          <cell r="B95" t="str">
            <v>Minnesota Vikings</v>
          </cell>
          <cell r="C95" t="str">
            <v>run</v>
          </cell>
          <cell r="D95">
            <v>2</v>
          </cell>
        </row>
        <row r="96">
          <cell r="B96" t="str">
            <v>Houston Texans</v>
          </cell>
          <cell r="C96" t="str">
            <v>run</v>
          </cell>
          <cell r="D96">
            <v>-1</v>
          </cell>
        </row>
        <row r="97">
          <cell r="B97" t="str">
            <v>Washington Redskins</v>
          </cell>
          <cell r="C97" t="str">
            <v>pass</v>
          </cell>
          <cell r="D97">
            <v>29</v>
          </cell>
        </row>
        <row r="98">
          <cell r="B98" t="str">
            <v>New York Giants</v>
          </cell>
          <cell r="C98" t="str">
            <v>pass</v>
          </cell>
          <cell r="D98">
            <v>0</v>
          </cell>
        </row>
        <row r="99">
          <cell r="B99" t="str">
            <v>Oakland Raiders</v>
          </cell>
          <cell r="C99" t="str">
            <v>run</v>
          </cell>
          <cell r="D99">
            <v>8</v>
          </cell>
        </row>
        <row r="100">
          <cell r="B100" t="str">
            <v>New York Jets</v>
          </cell>
          <cell r="C100" t="str">
            <v>pass</v>
          </cell>
          <cell r="D100">
            <v>21</v>
          </cell>
        </row>
        <row r="101">
          <cell r="B101" t="str">
            <v>Green Bay Packers</v>
          </cell>
          <cell r="C101" t="str">
            <v>pass</v>
          </cell>
          <cell r="D101">
            <v>0</v>
          </cell>
        </row>
        <row r="102">
          <cell r="B102" t="str">
            <v>Jacksonville Jaguars</v>
          </cell>
          <cell r="C102" t="str">
            <v>pass</v>
          </cell>
          <cell r="D102">
            <v>-2</v>
          </cell>
        </row>
        <row r="103">
          <cell r="B103" t="str">
            <v>Washington Redskins</v>
          </cell>
          <cell r="C103" t="str">
            <v>pass</v>
          </cell>
          <cell r="D103">
            <v>28</v>
          </cell>
        </row>
        <row r="104">
          <cell r="B104" t="str">
            <v>Buffalo Bills</v>
          </cell>
          <cell r="C104" t="str">
            <v>pass</v>
          </cell>
          <cell r="D104">
            <v>0</v>
          </cell>
        </row>
        <row r="105">
          <cell r="B105" t="str">
            <v>Oakland Raiders</v>
          </cell>
          <cell r="C105" t="str">
            <v>run</v>
          </cell>
          <cell r="D105">
            <v>2</v>
          </cell>
        </row>
        <row r="106">
          <cell r="B106" t="str">
            <v>Cleveland Browns</v>
          </cell>
          <cell r="C106" t="str">
            <v>pass</v>
          </cell>
          <cell r="D106">
            <v>31</v>
          </cell>
        </row>
        <row r="107">
          <cell r="B107" t="str">
            <v>Washington Redskins</v>
          </cell>
          <cell r="C107" t="str">
            <v>run</v>
          </cell>
          <cell r="D107">
            <v>-1</v>
          </cell>
        </row>
        <row r="108">
          <cell r="B108" t="str">
            <v>Cleveland Browns</v>
          </cell>
          <cell r="C108" t="str">
            <v>run</v>
          </cell>
          <cell r="D108">
            <v>-2</v>
          </cell>
        </row>
        <row r="109">
          <cell r="B109" t="str">
            <v>Green Bay Packers</v>
          </cell>
          <cell r="C109" t="str">
            <v>pass</v>
          </cell>
          <cell r="D109">
            <v>26</v>
          </cell>
        </row>
        <row r="110">
          <cell r="B110" t="str">
            <v>Cleveland Browns</v>
          </cell>
          <cell r="C110" t="str">
            <v>run</v>
          </cell>
          <cell r="D110">
            <v>-1</v>
          </cell>
        </row>
        <row r="111">
          <cell r="B111" t="str">
            <v>Washington Redskins</v>
          </cell>
          <cell r="C111" t="str">
            <v>pass</v>
          </cell>
          <cell r="D111">
            <v>17</v>
          </cell>
        </row>
        <row r="112">
          <cell r="B112" t="str">
            <v>Buffalo Bills</v>
          </cell>
          <cell r="C112" t="str">
            <v>pass</v>
          </cell>
          <cell r="D112">
            <v>10</v>
          </cell>
        </row>
        <row r="113">
          <cell r="B113" t="str">
            <v>Buffalo Bills</v>
          </cell>
          <cell r="C113" t="str">
            <v>pass</v>
          </cell>
          <cell r="D113">
            <v>33</v>
          </cell>
        </row>
        <row r="114">
          <cell r="B114" t="str">
            <v>Atlanta Falcons</v>
          </cell>
          <cell r="C114" t="str">
            <v>pass</v>
          </cell>
          <cell r="D114">
            <v>23</v>
          </cell>
        </row>
        <row r="115">
          <cell r="B115" t="str">
            <v>Oakland Raiders</v>
          </cell>
          <cell r="C115" t="str">
            <v>pass</v>
          </cell>
          <cell r="D115">
            <v>25</v>
          </cell>
        </row>
        <row r="116">
          <cell r="B116" t="str">
            <v>Houston Texans</v>
          </cell>
          <cell r="C116" t="str">
            <v>pass</v>
          </cell>
          <cell r="D116">
            <v>5</v>
          </cell>
        </row>
        <row r="117">
          <cell r="B117" t="str">
            <v>Oakland Raiders</v>
          </cell>
          <cell r="C117" t="str">
            <v>run</v>
          </cell>
          <cell r="D117">
            <v>7</v>
          </cell>
        </row>
        <row r="118">
          <cell r="B118" t="str">
            <v>Washington Redskins</v>
          </cell>
          <cell r="C118" t="str">
            <v>pass</v>
          </cell>
          <cell r="D118">
            <v>-3</v>
          </cell>
        </row>
        <row r="119">
          <cell r="B119" t="str">
            <v>Pittsburgh Steelers</v>
          </cell>
          <cell r="C119" t="str">
            <v>pass</v>
          </cell>
          <cell r="D119">
            <v>4</v>
          </cell>
        </row>
        <row r="120">
          <cell r="B120" t="str">
            <v>Houston Texans</v>
          </cell>
          <cell r="C120" t="str">
            <v>run</v>
          </cell>
          <cell r="D120">
            <v>0</v>
          </cell>
        </row>
        <row r="121">
          <cell r="B121" t="str">
            <v>Atlanta Falcons</v>
          </cell>
          <cell r="C121" t="str">
            <v>run</v>
          </cell>
          <cell r="D121">
            <v>3</v>
          </cell>
        </row>
        <row r="122">
          <cell r="B122" t="str">
            <v>Cleveland Browns</v>
          </cell>
          <cell r="C122" t="str">
            <v>run</v>
          </cell>
          <cell r="D122">
            <v>1</v>
          </cell>
        </row>
        <row r="123">
          <cell r="B123" t="str">
            <v>Minnesota Vikings</v>
          </cell>
          <cell r="C123" t="str">
            <v>pass</v>
          </cell>
          <cell r="D123">
            <v>13</v>
          </cell>
        </row>
        <row r="124">
          <cell r="B124" t="str">
            <v>New York Giants</v>
          </cell>
          <cell r="C124" t="str">
            <v>run</v>
          </cell>
          <cell r="D124">
            <v>0</v>
          </cell>
        </row>
        <row r="125">
          <cell r="B125" t="str">
            <v>Atlanta Falcons</v>
          </cell>
          <cell r="C125" t="str">
            <v>pass</v>
          </cell>
          <cell r="D125">
            <v>17</v>
          </cell>
        </row>
        <row r="126">
          <cell r="B126" t="str">
            <v>Green Bay Packers</v>
          </cell>
          <cell r="C126" t="str">
            <v>run</v>
          </cell>
          <cell r="D126">
            <v>10</v>
          </cell>
        </row>
        <row r="127">
          <cell r="B127" t="str">
            <v>Washington Redskins</v>
          </cell>
          <cell r="C127" t="str">
            <v>run</v>
          </cell>
          <cell r="D127">
            <v>6</v>
          </cell>
        </row>
        <row r="128">
          <cell r="B128" t="str">
            <v>New York Giants</v>
          </cell>
          <cell r="C128" t="str">
            <v>run</v>
          </cell>
          <cell r="D128">
            <v>9</v>
          </cell>
        </row>
        <row r="129">
          <cell r="B129" t="str">
            <v>New York Giants</v>
          </cell>
          <cell r="C129" t="str">
            <v>run</v>
          </cell>
          <cell r="D129">
            <v>7</v>
          </cell>
        </row>
        <row r="130">
          <cell r="B130" t="str">
            <v>New York Jets</v>
          </cell>
          <cell r="C130" t="str">
            <v>pass</v>
          </cell>
          <cell r="D130">
            <v>9</v>
          </cell>
        </row>
        <row r="131">
          <cell r="B131" t="str">
            <v>New York Giants</v>
          </cell>
          <cell r="C131" t="str">
            <v>run</v>
          </cell>
          <cell r="D131">
            <v>12</v>
          </cell>
        </row>
        <row r="132">
          <cell r="B132" t="str">
            <v>Green Bay Packers</v>
          </cell>
          <cell r="C132" t="str">
            <v>pass</v>
          </cell>
          <cell r="D132">
            <v>22</v>
          </cell>
        </row>
        <row r="133">
          <cell r="B133" t="str">
            <v>Green Bay Packers</v>
          </cell>
          <cell r="C133" t="str">
            <v>run</v>
          </cell>
          <cell r="D133">
            <v>12</v>
          </cell>
        </row>
        <row r="134">
          <cell r="B134" t="str">
            <v>Minnesota Vikings</v>
          </cell>
          <cell r="C134" t="str">
            <v>run</v>
          </cell>
          <cell r="D134">
            <v>-3</v>
          </cell>
        </row>
        <row r="135">
          <cell r="B135" t="str">
            <v>Oakland Raiders</v>
          </cell>
          <cell r="C135" t="str">
            <v>pass</v>
          </cell>
          <cell r="D135">
            <v>24</v>
          </cell>
        </row>
        <row r="136">
          <cell r="B136" t="str">
            <v>Oakland Raiders</v>
          </cell>
          <cell r="C136" t="str">
            <v>pass</v>
          </cell>
          <cell r="D136">
            <v>2</v>
          </cell>
        </row>
        <row r="137">
          <cell r="B137" t="str">
            <v>Cleveland Browns</v>
          </cell>
          <cell r="C137" t="str">
            <v>pass</v>
          </cell>
          <cell r="D137">
            <v>23</v>
          </cell>
        </row>
        <row r="138">
          <cell r="B138" t="str">
            <v>Atlanta Falcons</v>
          </cell>
          <cell r="C138" t="str">
            <v>run</v>
          </cell>
          <cell r="D138">
            <v>-3</v>
          </cell>
        </row>
        <row r="139">
          <cell r="B139" t="str">
            <v>Jacksonville Jaguars</v>
          </cell>
          <cell r="C139" t="str">
            <v>run</v>
          </cell>
          <cell r="D139">
            <v>4</v>
          </cell>
        </row>
        <row r="140">
          <cell r="B140" t="str">
            <v>New York Giants</v>
          </cell>
          <cell r="C140" t="str">
            <v>pass</v>
          </cell>
          <cell r="D140">
            <v>6</v>
          </cell>
        </row>
        <row r="141">
          <cell r="B141" t="str">
            <v>Atlanta Falcons</v>
          </cell>
          <cell r="C141" t="str">
            <v>run</v>
          </cell>
          <cell r="D141">
            <v>8</v>
          </cell>
        </row>
        <row r="142">
          <cell r="B142" t="str">
            <v>New York Giants</v>
          </cell>
          <cell r="C142" t="str">
            <v>run</v>
          </cell>
          <cell r="D142">
            <v>3</v>
          </cell>
        </row>
        <row r="143">
          <cell r="B143" t="str">
            <v>Cleveland Browns</v>
          </cell>
          <cell r="C143" t="str">
            <v>pass</v>
          </cell>
          <cell r="D143">
            <v>20</v>
          </cell>
        </row>
        <row r="144">
          <cell r="B144" t="str">
            <v>Green Bay Packers</v>
          </cell>
          <cell r="C144" t="str">
            <v>pass</v>
          </cell>
          <cell r="D144">
            <v>18</v>
          </cell>
        </row>
        <row r="145">
          <cell r="B145" t="str">
            <v>New York Giants</v>
          </cell>
          <cell r="C145" t="str">
            <v>run</v>
          </cell>
          <cell r="D145">
            <v>6</v>
          </cell>
        </row>
        <row r="146">
          <cell r="B146" t="str">
            <v>Cleveland Browns</v>
          </cell>
          <cell r="C146" t="str">
            <v>pass</v>
          </cell>
          <cell r="D146">
            <v>-2</v>
          </cell>
        </row>
        <row r="147">
          <cell r="B147" t="str">
            <v>New York Giants</v>
          </cell>
          <cell r="C147" t="str">
            <v>pass</v>
          </cell>
          <cell r="D147">
            <v>14</v>
          </cell>
        </row>
        <row r="148">
          <cell r="B148" t="str">
            <v>Washington Redskins</v>
          </cell>
          <cell r="C148" t="str">
            <v>pass</v>
          </cell>
          <cell r="D148">
            <v>18</v>
          </cell>
        </row>
        <row r="149">
          <cell r="B149" t="str">
            <v>Atlanta Falcons</v>
          </cell>
          <cell r="C149" t="str">
            <v>pass</v>
          </cell>
          <cell r="D149">
            <v>10</v>
          </cell>
        </row>
        <row r="150">
          <cell r="B150" t="str">
            <v>Oakland Raiders</v>
          </cell>
          <cell r="C150" t="str">
            <v>run</v>
          </cell>
          <cell r="D150">
            <v>9</v>
          </cell>
        </row>
        <row r="151">
          <cell r="B151" t="str">
            <v>Atlanta Falcons</v>
          </cell>
          <cell r="C151" t="str">
            <v>pass</v>
          </cell>
          <cell r="D151">
            <v>3</v>
          </cell>
        </row>
        <row r="152">
          <cell r="B152" t="str">
            <v>Washington Redskins</v>
          </cell>
          <cell r="C152" t="str">
            <v>run</v>
          </cell>
          <cell r="D152">
            <v>10</v>
          </cell>
        </row>
        <row r="153">
          <cell r="B153" t="str">
            <v>Pittsburgh Steelers</v>
          </cell>
          <cell r="C153" t="str">
            <v>pass</v>
          </cell>
          <cell r="D153">
            <v>33</v>
          </cell>
        </row>
        <row r="154">
          <cell r="B154" t="str">
            <v>Houston Texans</v>
          </cell>
          <cell r="C154" t="str">
            <v>pass</v>
          </cell>
          <cell r="D154">
            <v>12</v>
          </cell>
        </row>
        <row r="155">
          <cell r="B155" t="str">
            <v>New York Jets</v>
          </cell>
          <cell r="C155" t="str">
            <v>run</v>
          </cell>
          <cell r="D155">
            <v>9</v>
          </cell>
        </row>
        <row r="156">
          <cell r="B156" t="str">
            <v>Atlanta Falcons</v>
          </cell>
          <cell r="C156" t="str">
            <v>pass</v>
          </cell>
          <cell r="D156">
            <v>5</v>
          </cell>
        </row>
        <row r="157">
          <cell r="B157" t="str">
            <v>Jacksonville Jaguars</v>
          </cell>
          <cell r="C157" t="str">
            <v>pass</v>
          </cell>
          <cell r="D157">
            <v>4</v>
          </cell>
        </row>
        <row r="158">
          <cell r="B158" t="str">
            <v>Buffalo Bills</v>
          </cell>
          <cell r="C158" t="str">
            <v>pass</v>
          </cell>
          <cell r="D158">
            <v>0</v>
          </cell>
        </row>
        <row r="159">
          <cell r="B159" t="str">
            <v>Jacksonville Jaguars</v>
          </cell>
          <cell r="C159" t="str">
            <v>pass</v>
          </cell>
          <cell r="D159">
            <v>15</v>
          </cell>
        </row>
        <row r="160">
          <cell r="B160" t="str">
            <v>Minnesota Vikings</v>
          </cell>
          <cell r="C160" t="str">
            <v>run</v>
          </cell>
          <cell r="D160">
            <v>3</v>
          </cell>
        </row>
        <row r="161">
          <cell r="B161" t="str">
            <v>Jacksonville Jaguars</v>
          </cell>
          <cell r="C161" t="str">
            <v>run</v>
          </cell>
          <cell r="D161">
            <v>7</v>
          </cell>
        </row>
        <row r="162">
          <cell r="B162" t="str">
            <v>Oakland Raiders</v>
          </cell>
          <cell r="C162" t="str">
            <v>run</v>
          </cell>
          <cell r="D162">
            <v>0</v>
          </cell>
        </row>
        <row r="163">
          <cell r="B163" t="str">
            <v>Cleveland Browns</v>
          </cell>
          <cell r="C163" t="str">
            <v>run</v>
          </cell>
          <cell r="D163">
            <v>3</v>
          </cell>
        </row>
        <row r="164">
          <cell r="B164" t="str">
            <v>Cleveland Browns</v>
          </cell>
          <cell r="C164" t="str">
            <v>run</v>
          </cell>
          <cell r="D164">
            <v>12</v>
          </cell>
        </row>
        <row r="165">
          <cell r="B165" t="str">
            <v>Buffalo Bills</v>
          </cell>
          <cell r="C165" t="str">
            <v>pass</v>
          </cell>
          <cell r="D165">
            <v>6</v>
          </cell>
        </row>
        <row r="166">
          <cell r="B166" t="str">
            <v>Cleveland Browns</v>
          </cell>
          <cell r="C166" t="str">
            <v>run</v>
          </cell>
          <cell r="D166">
            <v>9</v>
          </cell>
        </row>
        <row r="167">
          <cell r="B167" t="str">
            <v>New York Jets</v>
          </cell>
          <cell r="C167" t="str">
            <v>pass</v>
          </cell>
          <cell r="D167">
            <v>1</v>
          </cell>
        </row>
        <row r="168">
          <cell r="B168" t="str">
            <v>Pittsburgh Steelers</v>
          </cell>
          <cell r="C168" t="str">
            <v>pass</v>
          </cell>
          <cell r="D168">
            <v>21</v>
          </cell>
        </row>
        <row r="169">
          <cell r="B169" t="str">
            <v>Buffalo Bills</v>
          </cell>
          <cell r="C169" t="str">
            <v>pass</v>
          </cell>
          <cell r="D169">
            <v>24</v>
          </cell>
        </row>
        <row r="170">
          <cell r="B170" t="str">
            <v>Cleveland Browns</v>
          </cell>
          <cell r="C170" t="str">
            <v>pass</v>
          </cell>
          <cell r="D170">
            <v>26</v>
          </cell>
        </row>
        <row r="171">
          <cell r="B171" t="str">
            <v>New York Giants</v>
          </cell>
          <cell r="C171" t="str">
            <v>run</v>
          </cell>
          <cell r="D171">
            <v>3</v>
          </cell>
        </row>
        <row r="172">
          <cell r="B172" t="str">
            <v>Cleveland Browns</v>
          </cell>
          <cell r="C172" t="str">
            <v>pass</v>
          </cell>
          <cell r="D172">
            <v>28</v>
          </cell>
        </row>
        <row r="173">
          <cell r="B173" t="str">
            <v>Houston Texans</v>
          </cell>
          <cell r="C173" t="str">
            <v>pass</v>
          </cell>
          <cell r="D173">
            <v>25</v>
          </cell>
        </row>
        <row r="174">
          <cell r="B174" t="str">
            <v>Jacksonville Jaguars</v>
          </cell>
          <cell r="C174" t="str">
            <v>pass</v>
          </cell>
          <cell r="D174">
            <v>9</v>
          </cell>
        </row>
        <row r="175">
          <cell r="B175" t="str">
            <v>Atlanta Falcons</v>
          </cell>
          <cell r="C175" t="str">
            <v>run</v>
          </cell>
          <cell r="D175">
            <v>12</v>
          </cell>
        </row>
        <row r="176">
          <cell r="B176" t="str">
            <v>Jacksonville Jaguars</v>
          </cell>
          <cell r="C176" t="str">
            <v>pass</v>
          </cell>
          <cell r="D176">
            <v>0</v>
          </cell>
        </row>
        <row r="177">
          <cell r="B177" t="str">
            <v>Washington Redskins</v>
          </cell>
          <cell r="C177" t="str">
            <v>pass</v>
          </cell>
          <cell r="D177">
            <v>2</v>
          </cell>
        </row>
        <row r="178">
          <cell r="B178" t="str">
            <v>Cleveland Browns</v>
          </cell>
          <cell r="C178" t="str">
            <v>pass</v>
          </cell>
          <cell r="D178">
            <v>26</v>
          </cell>
        </row>
        <row r="179">
          <cell r="B179" t="str">
            <v>Washington Redskins</v>
          </cell>
          <cell r="C179" t="str">
            <v>run</v>
          </cell>
          <cell r="D179">
            <v>12</v>
          </cell>
        </row>
        <row r="180">
          <cell r="B180" t="str">
            <v>Jacksonville Jaguars</v>
          </cell>
          <cell r="C180" t="str">
            <v>run</v>
          </cell>
          <cell r="D180">
            <v>-1</v>
          </cell>
        </row>
        <row r="181">
          <cell r="B181" t="str">
            <v>Houston Texans</v>
          </cell>
          <cell r="C181" t="str">
            <v>run</v>
          </cell>
          <cell r="D181">
            <v>10</v>
          </cell>
        </row>
        <row r="182">
          <cell r="B182" t="str">
            <v>Green Bay Packers</v>
          </cell>
          <cell r="C182" t="str">
            <v>run</v>
          </cell>
          <cell r="D182">
            <v>3</v>
          </cell>
        </row>
        <row r="183">
          <cell r="B183" t="str">
            <v>Cleveland Browns</v>
          </cell>
          <cell r="C183" t="str">
            <v>pass</v>
          </cell>
          <cell r="D183">
            <v>0</v>
          </cell>
        </row>
        <row r="184">
          <cell r="B184" t="str">
            <v>Oakland Raiders</v>
          </cell>
          <cell r="C184" t="str">
            <v>run</v>
          </cell>
          <cell r="D184">
            <v>5</v>
          </cell>
        </row>
        <row r="185">
          <cell r="B185" t="str">
            <v>Washington Redskins</v>
          </cell>
          <cell r="C185" t="str">
            <v>pass</v>
          </cell>
          <cell r="D185">
            <v>20</v>
          </cell>
        </row>
        <row r="186">
          <cell r="B186" t="str">
            <v>Green Bay Packers</v>
          </cell>
          <cell r="C186" t="str">
            <v>run</v>
          </cell>
          <cell r="D186">
            <v>2</v>
          </cell>
        </row>
        <row r="187">
          <cell r="B187" t="str">
            <v>Jacksonville Jaguars</v>
          </cell>
          <cell r="C187" t="str">
            <v>pass</v>
          </cell>
          <cell r="D187">
            <v>12</v>
          </cell>
        </row>
        <row r="188">
          <cell r="B188" t="str">
            <v>Washington Redskins</v>
          </cell>
          <cell r="C188" t="str">
            <v>pass</v>
          </cell>
          <cell r="D188">
            <v>28</v>
          </cell>
        </row>
        <row r="189">
          <cell r="B189" t="str">
            <v>Atlanta Falcons</v>
          </cell>
          <cell r="C189" t="str">
            <v>pass</v>
          </cell>
          <cell r="D189">
            <v>-2</v>
          </cell>
        </row>
        <row r="190">
          <cell r="B190" t="str">
            <v>Minnesota Vikings</v>
          </cell>
          <cell r="C190" t="str">
            <v>pass</v>
          </cell>
          <cell r="D190">
            <v>3</v>
          </cell>
        </row>
        <row r="191">
          <cell r="B191" t="str">
            <v>Buffalo Bills</v>
          </cell>
          <cell r="C191" t="str">
            <v>run</v>
          </cell>
          <cell r="D191">
            <v>7</v>
          </cell>
        </row>
        <row r="192">
          <cell r="B192" t="str">
            <v>Atlanta Falcons</v>
          </cell>
          <cell r="C192" t="str">
            <v>run</v>
          </cell>
          <cell r="D192">
            <v>5</v>
          </cell>
        </row>
        <row r="193">
          <cell r="B193" t="str">
            <v>New York Giants</v>
          </cell>
          <cell r="C193" t="str">
            <v>pass</v>
          </cell>
          <cell r="D193">
            <v>4</v>
          </cell>
        </row>
        <row r="194">
          <cell r="B194" t="str">
            <v>Atlanta Falcons</v>
          </cell>
          <cell r="C194" t="str">
            <v>pass</v>
          </cell>
          <cell r="D194">
            <v>35</v>
          </cell>
        </row>
        <row r="195">
          <cell r="B195" t="str">
            <v>Minnesota Vikings</v>
          </cell>
          <cell r="C195" t="str">
            <v>run</v>
          </cell>
          <cell r="D195">
            <v>3</v>
          </cell>
        </row>
        <row r="196">
          <cell r="B196" t="str">
            <v>Atlanta Falcons</v>
          </cell>
          <cell r="C196" t="str">
            <v>run</v>
          </cell>
          <cell r="D196">
            <v>-2</v>
          </cell>
        </row>
        <row r="197">
          <cell r="B197" t="str">
            <v>New York Jets</v>
          </cell>
          <cell r="C197" t="str">
            <v>pass</v>
          </cell>
          <cell r="D197">
            <v>29</v>
          </cell>
        </row>
        <row r="198">
          <cell r="B198" t="str">
            <v>New York Jets</v>
          </cell>
          <cell r="C198" t="str">
            <v>run</v>
          </cell>
          <cell r="D198">
            <v>10</v>
          </cell>
        </row>
        <row r="199">
          <cell r="B199" t="str">
            <v>Washington Redskins</v>
          </cell>
          <cell r="C199" t="str">
            <v>run</v>
          </cell>
          <cell r="D199">
            <v>-1</v>
          </cell>
        </row>
        <row r="200">
          <cell r="B200" t="str">
            <v>Washington Redskins</v>
          </cell>
          <cell r="C200" t="str">
            <v>pass</v>
          </cell>
          <cell r="D200">
            <v>19</v>
          </cell>
        </row>
        <row r="201">
          <cell r="B201" t="str">
            <v>Houston Texans</v>
          </cell>
          <cell r="C201" t="str">
            <v>pass</v>
          </cell>
          <cell r="D201">
            <v>5</v>
          </cell>
        </row>
        <row r="202">
          <cell r="B202" t="str">
            <v>Washington Redskins</v>
          </cell>
          <cell r="C202" t="str">
            <v>run</v>
          </cell>
          <cell r="D202">
            <v>9</v>
          </cell>
        </row>
        <row r="203">
          <cell r="B203" t="str">
            <v>Cleveland Browns</v>
          </cell>
          <cell r="C203" t="str">
            <v>pass</v>
          </cell>
          <cell r="D203">
            <v>4</v>
          </cell>
        </row>
        <row r="204">
          <cell r="B204" t="str">
            <v>Pittsburgh Steelers</v>
          </cell>
          <cell r="C204" t="str">
            <v>pass</v>
          </cell>
          <cell r="D204">
            <v>10</v>
          </cell>
        </row>
        <row r="205">
          <cell r="B205" t="str">
            <v>Washington Redskins</v>
          </cell>
          <cell r="C205" t="str">
            <v>pass</v>
          </cell>
          <cell r="D205">
            <v>9</v>
          </cell>
        </row>
        <row r="206">
          <cell r="B206" t="str">
            <v>Atlanta Falcons</v>
          </cell>
          <cell r="C206" t="str">
            <v>pass</v>
          </cell>
          <cell r="D206">
            <v>16</v>
          </cell>
        </row>
        <row r="207">
          <cell r="B207" t="str">
            <v>Minnesota Vikings</v>
          </cell>
          <cell r="C207" t="str">
            <v>pass</v>
          </cell>
          <cell r="D207">
            <v>5</v>
          </cell>
        </row>
        <row r="208">
          <cell r="B208" t="str">
            <v>Oakland Raiders</v>
          </cell>
          <cell r="C208" t="str">
            <v>pass</v>
          </cell>
          <cell r="D208">
            <v>-2</v>
          </cell>
        </row>
        <row r="209">
          <cell r="B209" t="str">
            <v>New York Jets</v>
          </cell>
          <cell r="C209" t="str">
            <v>run</v>
          </cell>
          <cell r="D209">
            <v>11</v>
          </cell>
        </row>
        <row r="210">
          <cell r="B210" t="str">
            <v>Washington Redskins</v>
          </cell>
          <cell r="C210" t="str">
            <v>pass</v>
          </cell>
          <cell r="D210">
            <v>-3</v>
          </cell>
        </row>
        <row r="211">
          <cell r="B211" t="str">
            <v>Buffalo Bills</v>
          </cell>
          <cell r="C211" t="str">
            <v>run</v>
          </cell>
          <cell r="D211">
            <v>3</v>
          </cell>
        </row>
        <row r="212">
          <cell r="B212" t="str">
            <v>Houston Texans</v>
          </cell>
          <cell r="C212" t="str">
            <v>run</v>
          </cell>
          <cell r="D212">
            <v>7</v>
          </cell>
        </row>
        <row r="213">
          <cell r="B213" t="str">
            <v>Pittsburgh Steelers</v>
          </cell>
          <cell r="C213" t="str">
            <v>pass</v>
          </cell>
          <cell r="D213">
            <v>1</v>
          </cell>
        </row>
        <row r="214">
          <cell r="B214" t="str">
            <v>Atlanta Falcons</v>
          </cell>
          <cell r="C214" t="str">
            <v>pass</v>
          </cell>
          <cell r="D214">
            <v>19</v>
          </cell>
        </row>
        <row r="215">
          <cell r="B215" t="str">
            <v>Pittsburgh Steelers</v>
          </cell>
          <cell r="C215" t="str">
            <v>pass</v>
          </cell>
          <cell r="D215">
            <v>10</v>
          </cell>
        </row>
        <row r="216">
          <cell r="B216" t="str">
            <v>Oakland Raiders</v>
          </cell>
          <cell r="C216" t="str">
            <v>pass</v>
          </cell>
          <cell r="D216">
            <v>3</v>
          </cell>
        </row>
        <row r="217">
          <cell r="B217" t="str">
            <v>Cleveland Browns</v>
          </cell>
          <cell r="C217" t="str">
            <v>run</v>
          </cell>
          <cell r="D217">
            <v>-1</v>
          </cell>
        </row>
        <row r="218">
          <cell r="B218" t="str">
            <v>Oakland Raiders</v>
          </cell>
          <cell r="C218" t="str">
            <v>run</v>
          </cell>
          <cell r="D218">
            <v>1</v>
          </cell>
        </row>
        <row r="219">
          <cell r="B219" t="str">
            <v>Cleveland Browns</v>
          </cell>
          <cell r="C219" t="str">
            <v>run</v>
          </cell>
          <cell r="D219">
            <v>8</v>
          </cell>
        </row>
        <row r="220">
          <cell r="B220" t="str">
            <v>New York Giants</v>
          </cell>
          <cell r="C220" t="str">
            <v>run</v>
          </cell>
          <cell r="D220">
            <v>12</v>
          </cell>
        </row>
        <row r="221">
          <cell r="B221" t="str">
            <v>Minnesota Vikings</v>
          </cell>
          <cell r="C221" t="str">
            <v>run</v>
          </cell>
          <cell r="D221">
            <v>7</v>
          </cell>
        </row>
        <row r="222">
          <cell r="B222" t="str">
            <v>Atlanta Falcons</v>
          </cell>
          <cell r="C222" t="str">
            <v>run</v>
          </cell>
          <cell r="D222">
            <v>-3</v>
          </cell>
        </row>
        <row r="223">
          <cell r="B223" t="str">
            <v>Oakland Raiders</v>
          </cell>
          <cell r="C223" t="str">
            <v>run</v>
          </cell>
          <cell r="D223">
            <v>3</v>
          </cell>
        </row>
        <row r="224">
          <cell r="B224" t="str">
            <v>Minnesota Vikings</v>
          </cell>
          <cell r="C224" t="str">
            <v>pass</v>
          </cell>
          <cell r="D224">
            <v>30</v>
          </cell>
        </row>
        <row r="225">
          <cell r="B225" t="str">
            <v>Cleveland Browns</v>
          </cell>
          <cell r="C225" t="str">
            <v>pass</v>
          </cell>
          <cell r="D225">
            <v>1</v>
          </cell>
        </row>
        <row r="226">
          <cell r="B226" t="str">
            <v>Washington Redskins</v>
          </cell>
          <cell r="C226" t="str">
            <v>pass</v>
          </cell>
          <cell r="D226">
            <v>21</v>
          </cell>
        </row>
        <row r="227">
          <cell r="B227" t="str">
            <v>Cleveland Browns</v>
          </cell>
          <cell r="C227" t="str">
            <v>pass</v>
          </cell>
          <cell r="D227">
            <v>14</v>
          </cell>
        </row>
        <row r="228">
          <cell r="B228" t="str">
            <v>Minnesota Vikings</v>
          </cell>
          <cell r="C228" t="str">
            <v>run</v>
          </cell>
          <cell r="D228">
            <v>10</v>
          </cell>
        </row>
        <row r="229">
          <cell r="B229" t="str">
            <v>Washington Redskins</v>
          </cell>
          <cell r="C229" t="str">
            <v>pass</v>
          </cell>
          <cell r="D229">
            <v>3</v>
          </cell>
        </row>
        <row r="230">
          <cell r="B230" t="str">
            <v>Washington Redskins</v>
          </cell>
          <cell r="C230" t="str">
            <v>pass</v>
          </cell>
          <cell r="D230">
            <v>7</v>
          </cell>
        </row>
        <row r="231">
          <cell r="B231" t="str">
            <v>New York Giants</v>
          </cell>
          <cell r="C231" t="str">
            <v>run</v>
          </cell>
          <cell r="D231">
            <v>7</v>
          </cell>
        </row>
        <row r="232">
          <cell r="B232" t="str">
            <v>Oakland Raiders</v>
          </cell>
          <cell r="C232" t="str">
            <v>pass</v>
          </cell>
          <cell r="D232">
            <v>8</v>
          </cell>
        </row>
        <row r="233">
          <cell r="B233" t="str">
            <v>New York Giants</v>
          </cell>
          <cell r="C233" t="str">
            <v>run</v>
          </cell>
          <cell r="D233">
            <v>9</v>
          </cell>
        </row>
        <row r="234">
          <cell r="B234" t="str">
            <v>Houston Texans</v>
          </cell>
          <cell r="C234" t="str">
            <v>pass</v>
          </cell>
          <cell r="D234">
            <v>26</v>
          </cell>
        </row>
        <row r="235">
          <cell r="B235" t="str">
            <v>Washington Redskins</v>
          </cell>
          <cell r="C235" t="str">
            <v>run</v>
          </cell>
          <cell r="D235">
            <v>12</v>
          </cell>
        </row>
        <row r="236">
          <cell r="B236" t="str">
            <v>Atlanta Falcons</v>
          </cell>
          <cell r="C236" t="str">
            <v>pass</v>
          </cell>
          <cell r="D236">
            <v>34</v>
          </cell>
        </row>
        <row r="237">
          <cell r="B237" t="str">
            <v>Jacksonville Jaguars</v>
          </cell>
          <cell r="C237" t="str">
            <v>pass</v>
          </cell>
          <cell r="D237">
            <v>17</v>
          </cell>
        </row>
        <row r="238">
          <cell r="B238" t="str">
            <v>Buffalo Bills</v>
          </cell>
          <cell r="C238" t="str">
            <v>pass</v>
          </cell>
          <cell r="D238">
            <v>29</v>
          </cell>
        </row>
        <row r="239">
          <cell r="B239" t="str">
            <v>Buffalo Bills</v>
          </cell>
          <cell r="C239" t="str">
            <v>pass</v>
          </cell>
          <cell r="D239">
            <v>25</v>
          </cell>
        </row>
        <row r="240">
          <cell r="B240" t="str">
            <v>Jacksonville Jaguars</v>
          </cell>
          <cell r="C240" t="str">
            <v>run</v>
          </cell>
          <cell r="D240">
            <v>10</v>
          </cell>
        </row>
        <row r="241">
          <cell r="B241" t="str">
            <v>Cleveland Browns</v>
          </cell>
          <cell r="C241" t="str">
            <v>run</v>
          </cell>
          <cell r="D241">
            <v>10</v>
          </cell>
        </row>
        <row r="242">
          <cell r="B242" t="str">
            <v>New York Jets</v>
          </cell>
          <cell r="C242" t="str">
            <v>run</v>
          </cell>
          <cell r="D242">
            <v>-2</v>
          </cell>
        </row>
        <row r="243">
          <cell r="B243" t="str">
            <v>Buffalo Bills</v>
          </cell>
          <cell r="C243" t="str">
            <v>pass</v>
          </cell>
          <cell r="D243">
            <v>17</v>
          </cell>
        </row>
        <row r="244">
          <cell r="B244" t="str">
            <v>Pittsburgh Steelers</v>
          </cell>
          <cell r="C244" t="str">
            <v>run</v>
          </cell>
          <cell r="D244">
            <v>1</v>
          </cell>
        </row>
        <row r="245">
          <cell r="B245" t="str">
            <v>Buffalo Bills</v>
          </cell>
          <cell r="C245" t="str">
            <v>run</v>
          </cell>
          <cell r="D245">
            <v>8</v>
          </cell>
        </row>
        <row r="246">
          <cell r="B246" t="str">
            <v>New York Jets</v>
          </cell>
          <cell r="C246" t="str">
            <v>pass</v>
          </cell>
          <cell r="D246">
            <v>0</v>
          </cell>
        </row>
        <row r="247">
          <cell r="B247" t="str">
            <v>Minnesota Vikings</v>
          </cell>
          <cell r="C247" t="str">
            <v>run</v>
          </cell>
          <cell r="D247">
            <v>1</v>
          </cell>
        </row>
        <row r="248">
          <cell r="B248" t="str">
            <v>Buffalo Bills</v>
          </cell>
          <cell r="C248" t="str">
            <v>pass</v>
          </cell>
          <cell r="D248">
            <v>0</v>
          </cell>
        </row>
        <row r="249">
          <cell r="B249" t="str">
            <v>Green Bay Packers</v>
          </cell>
          <cell r="C249" t="str">
            <v>run</v>
          </cell>
          <cell r="D249">
            <v>0</v>
          </cell>
        </row>
        <row r="250">
          <cell r="B250" t="str">
            <v>Cleveland Browns</v>
          </cell>
          <cell r="C250" t="str">
            <v>pass</v>
          </cell>
          <cell r="D250">
            <v>11</v>
          </cell>
        </row>
        <row r="251">
          <cell r="B251" t="str">
            <v>Minnesota Vikings</v>
          </cell>
          <cell r="C251" t="str">
            <v>run</v>
          </cell>
          <cell r="D251">
            <v>-3</v>
          </cell>
        </row>
        <row r="252">
          <cell r="B252" t="str">
            <v>Cleveland Browns</v>
          </cell>
          <cell r="C252" t="str">
            <v>run</v>
          </cell>
          <cell r="D252">
            <v>9</v>
          </cell>
        </row>
        <row r="253">
          <cell r="B253" t="str">
            <v>New York Giants</v>
          </cell>
          <cell r="C253" t="str">
            <v>run</v>
          </cell>
          <cell r="D253">
            <v>11</v>
          </cell>
        </row>
        <row r="254">
          <cell r="B254" t="str">
            <v>New York Jets</v>
          </cell>
          <cell r="C254" t="str">
            <v>run</v>
          </cell>
          <cell r="D254">
            <v>8</v>
          </cell>
        </row>
        <row r="255">
          <cell r="B255" t="str">
            <v>Oakland Raiders</v>
          </cell>
          <cell r="C255" t="str">
            <v>run</v>
          </cell>
          <cell r="D255">
            <v>7</v>
          </cell>
        </row>
        <row r="256">
          <cell r="B256" t="str">
            <v>Washington Redskins</v>
          </cell>
          <cell r="C256" t="str">
            <v>run</v>
          </cell>
          <cell r="D256">
            <v>11</v>
          </cell>
        </row>
        <row r="257">
          <cell r="B257" t="str">
            <v>Washington Redskins</v>
          </cell>
          <cell r="C257" t="str">
            <v>pass</v>
          </cell>
          <cell r="D257">
            <v>3</v>
          </cell>
        </row>
        <row r="258">
          <cell r="B258" t="str">
            <v>Cleveland Browns</v>
          </cell>
          <cell r="C258" t="str">
            <v>run</v>
          </cell>
          <cell r="D258">
            <v>6</v>
          </cell>
        </row>
        <row r="259">
          <cell r="B259" t="str">
            <v>Minnesota Vikings</v>
          </cell>
          <cell r="C259" t="str">
            <v>run</v>
          </cell>
          <cell r="D259">
            <v>12</v>
          </cell>
        </row>
        <row r="260">
          <cell r="B260" t="str">
            <v>Buffalo Bills</v>
          </cell>
          <cell r="C260" t="str">
            <v>pass</v>
          </cell>
          <cell r="D260">
            <v>0</v>
          </cell>
        </row>
        <row r="261">
          <cell r="B261" t="str">
            <v>Jacksonville Jaguars</v>
          </cell>
          <cell r="C261" t="str">
            <v>pass</v>
          </cell>
          <cell r="D261">
            <v>32</v>
          </cell>
        </row>
        <row r="262">
          <cell r="B262" t="str">
            <v>New York Giants</v>
          </cell>
          <cell r="C262" t="str">
            <v>pass</v>
          </cell>
          <cell r="D262">
            <v>22</v>
          </cell>
        </row>
        <row r="263">
          <cell r="B263" t="str">
            <v>Atlanta Falcons</v>
          </cell>
          <cell r="C263" t="str">
            <v>pass</v>
          </cell>
          <cell r="D263">
            <v>-2</v>
          </cell>
        </row>
        <row r="264">
          <cell r="B264" t="str">
            <v>Houston Texans</v>
          </cell>
          <cell r="C264" t="str">
            <v>pass</v>
          </cell>
          <cell r="D264">
            <v>13</v>
          </cell>
        </row>
        <row r="265">
          <cell r="B265" t="str">
            <v>Jacksonville Jaguars</v>
          </cell>
          <cell r="C265" t="str">
            <v>run</v>
          </cell>
          <cell r="D265">
            <v>1</v>
          </cell>
        </row>
        <row r="266">
          <cell r="B266" t="str">
            <v>Houston Texans</v>
          </cell>
          <cell r="C266" t="str">
            <v>pass</v>
          </cell>
          <cell r="D266">
            <v>13</v>
          </cell>
        </row>
        <row r="267">
          <cell r="B267" t="str">
            <v>Minnesota Vikings</v>
          </cell>
          <cell r="C267" t="str">
            <v>run</v>
          </cell>
          <cell r="D267">
            <v>-1</v>
          </cell>
        </row>
        <row r="268">
          <cell r="B268" t="str">
            <v>New York Jets</v>
          </cell>
          <cell r="C268" t="str">
            <v>pass</v>
          </cell>
          <cell r="D268">
            <v>30</v>
          </cell>
        </row>
        <row r="269">
          <cell r="B269" t="str">
            <v>Minnesota Vikings</v>
          </cell>
          <cell r="C269" t="str">
            <v>run</v>
          </cell>
          <cell r="D269">
            <v>0</v>
          </cell>
        </row>
        <row r="270">
          <cell r="B270" t="str">
            <v>Washington Redskins</v>
          </cell>
          <cell r="C270" t="str">
            <v>run</v>
          </cell>
          <cell r="D270">
            <v>0</v>
          </cell>
        </row>
        <row r="271">
          <cell r="B271" t="str">
            <v>Minnesota Vikings</v>
          </cell>
          <cell r="C271" t="str">
            <v>run</v>
          </cell>
          <cell r="D271">
            <v>-3</v>
          </cell>
        </row>
        <row r="272">
          <cell r="B272" t="str">
            <v>Buffalo Bills</v>
          </cell>
          <cell r="C272" t="str">
            <v>pass</v>
          </cell>
          <cell r="D272">
            <v>32</v>
          </cell>
        </row>
        <row r="273">
          <cell r="B273" t="str">
            <v>Pittsburgh Steelers</v>
          </cell>
          <cell r="C273" t="str">
            <v>pass</v>
          </cell>
          <cell r="D273">
            <v>24</v>
          </cell>
        </row>
        <row r="274">
          <cell r="B274" t="str">
            <v>New York Jets</v>
          </cell>
          <cell r="C274" t="str">
            <v>pass</v>
          </cell>
          <cell r="D274">
            <v>35</v>
          </cell>
        </row>
        <row r="275">
          <cell r="B275" t="str">
            <v>Pittsburgh Steelers</v>
          </cell>
          <cell r="C275" t="str">
            <v>pass</v>
          </cell>
          <cell r="D275">
            <v>32</v>
          </cell>
        </row>
        <row r="276">
          <cell r="B276" t="str">
            <v>Green Bay Packers</v>
          </cell>
          <cell r="C276" t="str">
            <v>pass</v>
          </cell>
          <cell r="D276">
            <v>3</v>
          </cell>
        </row>
        <row r="277">
          <cell r="B277" t="str">
            <v>New York Giants</v>
          </cell>
          <cell r="C277" t="str">
            <v>pass</v>
          </cell>
          <cell r="D277">
            <v>30</v>
          </cell>
        </row>
        <row r="278">
          <cell r="B278" t="str">
            <v>Cleveland Browns</v>
          </cell>
          <cell r="C278" t="str">
            <v>run</v>
          </cell>
          <cell r="D278">
            <v>8</v>
          </cell>
        </row>
        <row r="279">
          <cell r="B279" t="str">
            <v>Pittsburgh Steelers</v>
          </cell>
          <cell r="C279" t="str">
            <v>run</v>
          </cell>
          <cell r="D279">
            <v>2</v>
          </cell>
        </row>
        <row r="280">
          <cell r="B280" t="str">
            <v>New York Giants</v>
          </cell>
          <cell r="C280" t="str">
            <v>pass</v>
          </cell>
          <cell r="D280">
            <v>14</v>
          </cell>
        </row>
        <row r="281">
          <cell r="B281" t="str">
            <v>New York Jets</v>
          </cell>
          <cell r="C281" t="str">
            <v>run</v>
          </cell>
          <cell r="D281">
            <v>6</v>
          </cell>
        </row>
        <row r="282">
          <cell r="B282" t="str">
            <v>Jacksonville Jaguars</v>
          </cell>
          <cell r="C282" t="str">
            <v>pass</v>
          </cell>
          <cell r="D282">
            <v>-1</v>
          </cell>
        </row>
        <row r="283">
          <cell r="B283" t="str">
            <v>Jacksonville Jaguars</v>
          </cell>
          <cell r="C283" t="str">
            <v>run</v>
          </cell>
          <cell r="D283">
            <v>-1</v>
          </cell>
        </row>
        <row r="284">
          <cell r="B284" t="str">
            <v>Houston Texans</v>
          </cell>
          <cell r="C284" t="str">
            <v>run</v>
          </cell>
          <cell r="D284">
            <v>11</v>
          </cell>
        </row>
        <row r="285">
          <cell r="B285" t="str">
            <v>Green Bay Packers</v>
          </cell>
          <cell r="C285" t="str">
            <v>run</v>
          </cell>
          <cell r="D285">
            <v>6</v>
          </cell>
        </row>
        <row r="286">
          <cell r="B286" t="str">
            <v>Pittsburgh Steelers</v>
          </cell>
          <cell r="C286" t="str">
            <v>run</v>
          </cell>
          <cell r="D286">
            <v>7</v>
          </cell>
        </row>
        <row r="287">
          <cell r="B287" t="str">
            <v>Jacksonville Jaguars</v>
          </cell>
          <cell r="C287" t="str">
            <v>run</v>
          </cell>
          <cell r="D287">
            <v>2</v>
          </cell>
        </row>
        <row r="288">
          <cell r="B288" t="str">
            <v>Cleveland Browns</v>
          </cell>
          <cell r="C288" t="str">
            <v>run</v>
          </cell>
          <cell r="D288">
            <v>5</v>
          </cell>
        </row>
        <row r="289">
          <cell r="B289" t="str">
            <v>Pittsburgh Steelers</v>
          </cell>
          <cell r="C289" t="str">
            <v>run</v>
          </cell>
          <cell r="D289">
            <v>11</v>
          </cell>
        </row>
        <row r="290">
          <cell r="B290" t="str">
            <v>Washington Redskins</v>
          </cell>
          <cell r="C290" t="str">
            <v>run</v>
          </cell>
          <cell r="D290">
            <v>9</v>
          </cell>
        </row>
        <row r="291">
          <cell r="B291" t="str">
            <v>New York Jets</v>
          </cell>
          <cell r="C291" t="str">
            <v>run</v>
          </cell>
          <cell r="D291">
            <v>-1</v>
          </cell>
        </row>
        <row r="292">
          <cell r="B292" t="str">
            <v>Oakland Raiders</v>
          </cell>
          <cell r="C292" t="str">
            <v>run</v>
          </cell>
          <cell r="D292">
            <v>7</v>
          </cell>
        </row>
        <row r="293">
          <cell r="B293" t="str">
            <v>Atlanta Falcons</v>
          </cell>
          <cell r="C293" t="str">
            <v>run</v>
          </cell>
          <cell r="D293">
            <v>6</v>
          </cell>
        </row>
        <row r="294">
          <cell r="B294" t="str">
            <v>New York Giants</v>
          </cell>
          <cell r="C294" t="str">
            <v>run</v>
          </cell>
          <cell r="D294">
            <v>-1</v>
          </cell>
        </row>
        <row r="295">
          <cell r="B295" t="str">
            <v>Washington Redskins</v>
          </cell>
          <cell r="C295" t="str">
            <v>pass</v>
          </cell>
          <cell r="D295">
            <v>7</v>
          </cell>
        </row>
        <row r="296">
          <cell r="B296" t="str">
            <v>New York Jets</v>
          </cell>
          <cell r="C296" t="str">
            <v>run</v>
          </cell>
          <cell r="D296">
            <v>5</v>
          </cell>
        </row>
        <row r="297">
          <cell r="B297" t="str">
            <v>New York Jets</v>
          </cell>
          <cell r="C297" t="str">
            <v>pass</v>
          </cell>
          <cell r="D297">
            <v>1</v>
          </cell>
        </row>
        <row r="298">
          <cell r="B298" t="str">
            <v>Houston Texans</v>
          </cell>
          <cell r="C298" t="str">
            <v>run</v>
          </cell>
          <cell r="D298">
            <v>4</v>
          </cell>
        </row>
        <row r="299">
          <cell r="B299" t="str">
            <v>Green Bay Packers</v>
          </cell>
          <cell r="C299" t="str">
            <v>pass</v>
          </cell>
          <cell r="D299">
            <v>19</v>
          </cell>
        </row>
        <row r="300">
          <cell r="B300" t="str">
            <v>Pittsburgh Steelers</v>
          </cell>
          <cell r="C300" t="str">
            <v>run</v>
          </cell>
          <cell r="D300">
            <v>-2</v>
          </cell>
        </row>
        <row r="301">
          <cell r="B301" t="str">
            <v>Atlanta Falcons</v>
          </cell>
          <cell r="C301" t="str">
            <v>run</v>
          </cell>
          <cell r="D301">
            <v>8</v>
          </cell>
        </row>
        <row r="302">
          <cell r="B302" t="str">
            <v>New York Giants</v>
          </cell>
          <cell r="C302" t="str">
            <v>run</v>
          </cell>
          <cell r="D302">
            <v>7</v>
          </cell>
        </row>
        <row r="303">
          <cell r="B303" t="str">
            <v>New York Giants</v>
          </cell>
          <cell r="C303" t="str">
            <v>run</v>
          </cell>
          <cell r="D303">
            <v>4</v>
          </cell>
        </row>
        <row r="304">
          <cell r="B304" t="str">
            <v>Pittsburgh Steelers</v>
          </cell>
          <cell r="C304" t="str">
            <v>run</v>
          </cell>
          <cell r="D304">
            <v>-3</v>
          </cell>
        </row>
        <row r="305">
          <cell r="B305" t="str">
            <v>Green Bay Packers</v>
          </cell>
          <cell r="C305" t="str">
            <v>pass</v>
          </cell>
          <cell r="D305">
            <v>4</v>
          </cell>
        </row>
        <row r="306">
          <cell r="B306" t="str">
            <v>Houston Texans</v>
          </cell>
          <cell r="C306" t="str">
            <v>pass</v>
          </cell>
          <cell r="D306">
            <v>5</v>
          </cell>
        </row>
        <row r="307">
          <cell r="B307" t="str">
            <v>Green Bay Packers</v>
          </cell>
          <cell r="C307" t="str">
            <v>run</v>
          </cell>
          <cell r="D307">
            <v>7</v>
          </cell>
        </row>
        <row r="308">
          <cell r="B308" t="str">
            <v>Washington Redskins</v>
          </cell>
          <cell r="C308" t="str">
            <v>run</v>
          </cell>
          <cell r="D308">
            <v>-2</v>
          </cell>
        </row>
        <row r="309">
          <cell r="B309" t="str">
            <v>Green Bay Packers</v>
          </cell>
          <cell r="C309" t="str">
            <v>pass</v>
          </cell>
          <cell r="D309">
            <v>8</v>
          </cell>
        </row>
        <row r="310">
          <cell r="B310" t="str">
            <v>Pittsburgh Steelers</v>
          </cell>
          <cell r="C310" t="str">
            <v>run</v>
          </cell>
          <cell r="D310">
            <v>8</v>
          </cell>
        </row>
        <row r="311">
          <cell r="B311" t="str">
            <v>Cleveland Browns</v>
          </cell>
          <cell r="C311" t="str">
            <v>run</v>
          </cell>
          <cell r="D311">
            <v>4</v>
          </cell>
        </row>
        <row r="312">
          <cell r="B312" t="str">
            <v>Atlanta Falcons</v>
          </cell>
          <cell r="C312" t="str">
            <v>pass</v>
          </cell>
          <cell r="D312">
            <v>-2</v>
          </cell>
        </row>
        <row r="313">
          <cell r="B313" t="str">
            <v>Jacksonville Jaguars</v>
          </cell>
          <cell r="C313" t="str">
            <v>run</v>
          </cell>
          <cell r="D313">
            <v>-1</v>
          </cell>
        </row>
        <row r="314">
          <cell r="B314" t="str">
            <v>Green Bay Packers</v>
          </cell>
          <cell r="C314" t="str">
            <v>run</v>
          </cell>
          <cell r="D314">
            <v>9</v>
          </cell>
        </row>
        <row r="315">
          <cell r="B315" t="str">
            <v>Washington Redskins</v>
          </cell>
          <cell r="C315" t="str">
            <v>pass</v>
          </cell>
          <cell r="D315">
            <v>30</v>
          </cell>
        </row>
        <row r="316">
          <cell r="B316" t="str">
            <v>Buffalo Bills</v>
          </cell>
          <cell r="C316" t="str">
            <v>run</v>
          </cell>
          <cell r="D316">
            <v>-2</v>
          </cell>
        </row>
        <row r="317">
          <cell r="B317" t="str">
            <v>Green Bay Packers</v>
          </cell>
          <cell r="C317" t="str">
            <v>pass</v>
          </cell>
          <cell r="D317">
            <v>32</v>
          </cell>
        </row>
        <row r="318">
          <cell r="B318" t="str">
            <v>Buffalo Bills</v>
          </cell>
          <cell r="C318" t="str">
            <v>run</v>
          </cell>
          <cell r="D318">
            <v>11</v>
          </cell>
        </row>
        <row r="319">
          <cell r="B319" t="str">
            <v>New York Jets</v>
          </cell>
          <cell r="C319" t="str">
            <v>pass</v>
          </cell>
          <cell r="D319">
            <v>13</v>
          </cell>
        </row>
        <row r="320">
          <cell r="B320" t="str">
            <v>New York Giants</v>
          </cell>
          <cell r="C320" t="str">
            <v>pass</v>
          </cell>
          <cell r="D320">
            <v>8</v>
          </cell>
        </row>
        <row r="321">
          <cell r="B321" t="str">
            <v>Cleveland Browns</v>
          </cell>
          <cell r="C321" t="str">
            <v>run</v>
          </cell>
          <cell r="D321">
            <v>3</v>
          </cell>
        </row>
        <row r="322">
          <cell r="B322" t="str">
            <v>Buffalo Bills</v>
          </cell>
          <cell r="C322" t="str">
            <v>pass</v>
          </cell>
          <cell r="D322">
            <v>9</v>
          </cell>
        </row>
        <row r="323">
          <cell r="B323" t="str">
            <v>New York Giants</v>
          </cell>
          <cell r="C323" t="str">
            <v>pass</v>
          </cell>
          <cell r="D323">
            <v>0</v>
          </cell>
        </row>
        <row r="324">
          <cell r="B324" t="str">
            <v>Minnesota Vikings</v>
          </cell>
          <cell r="C324" t="str">
            <v>run</v>
          </cell>
          <cell r="D324">
            <v>12</v>
          </cell>
        </row>
        <row r="325">
          <cell r="B325" t="str">
            <v>Oakland Raiders</v>
          </cell>
          <cell r="C325" t="str">
            <v>pass</v>
          </cell>
          <cell r="D325">
            <v>1</v>
          </cell>
        </row>
        <row r="326">
          <cell r="B326" t="str">
            <v>Cleveland Browns</v>
          </cell>
          <cell r="C326" t="str">
            <v>run</v>
          </cell>
          <cell r="D326">
            <v>2</v>
          </cell>
        </row>
        <row r="327">
          <cell r="B327" t="str">
            <v>Buffalo Bills</v>
          </cell>
          <cell r="C327" t="str">
            <v>run</v>
          </cell>
          <cell r="D327">
            <v>9</v>
          </cell>
        </row>
        <row r="328">
          <cell r="B328" t="str">
            <v>Pittsburgh Steelers</v>
          </cell>
          <cell r="C328" t="str">
            <v>pass</v>
          </cell>
          <cell r="D328">
            <v>30</v>
          </cell>
        </row>
        <row r="329">
          <cell r="B329" t="str">
            <v>Green Bay Packers</v>
          </cell>
          <cell r="C329" t="str">
            <v>run</v>
          </cell>
          <cell r="D329">
            <v>1</v>
          </cell>
        </row>
        <row r="330">
          <cell r="B330" t="str">
            <v>Washington Redskins</v>
          </cell>
          <cell r="C330" t="str">
            <v>run</v>
          </cell>
          <cell r="D330">
            <v>0</v>
          </cell>
        </row>
        <row r="331">
          <cell r="B331" t="str">
            <v>Jacksonville Jaguars</v>
          </cell>
          <cell r="C331" t="str">
            <v>run</v>
          </cell>
          <cell r="D331">
            <v>3</v>
          </cell>
        </row>
        <row r="332">
          <cell r="B332" t="str">
            <v>New York Giants</v>
          </cell>
          <cell r="C332" t="str">
            <v>run</v>
          </cell>
          <cell r="D332">
            <v>11</v>
          </cell>
        </row>
        <row r="333">
          <cell r="B333" t="str">
            <v>Washington Redskins</v>
          </cell>
          <cell r="C333" t="str">
            <v>pass</v>
          </cell>
          <cell r="D333">
            <v>0</v>
          </cell>
        </row>
        <row r="334">
          <cell r="B334" t="str">
            <v>Atlanta Falcons</v>
          </cell>
          <cell r="C334" t="str">
            <v>run</v>
          </cell>
          <cell r="D334">
            <v>4</v>
          </cell>
        </row>
        <row r="335">
          <cell r="B335" t="str">
            <v>Oakland Raiders</v>
          </cell>
          <cell r="C335" t="str">
            <v>pass</v>
          </cell>
          <cell r="D335">
            <v>3</v>
          </cell>
        </row>
        <row r="336">
          <cell r="B336" t="str">
            <v>Cleveland Browns</v>
          </cell>
          <cell r="C336" t="str">
            <v>run</v>
          </cell>
          <cell r="D336">
            <v>3</v>
          </cell>
        </row>
        <row r="337">
          <cell r="B337" t="str">
            <v>Oakland Raiders</v>
          </cell>
          <cell r="C337" t="str">
            <v>pass</v>
          </cell>
          <cell r="D337">
            <v>22</v>
          </cell>
        </row>
        <row r="338">
          <cell r="B338" t="str">
            <v>New York Jets</v>
          </cell>
          <cell r="C338" t="str">
            <v>run</v>
          </cell>
          <cell r="D338">
            <v>7</v>
          </cell>
        </row>
        <row r="339">
          <cell r="B339" t="str">
            <v>Green Bay Packers</v>
          </cell>
          <cell r="C339" t="str">
            <v>pass</v>
          </cell>
          <cell r="D339">
            <v>-1</v>
          </cell>
        </row>
        <row r="340">
          <cell r="B340" t="str">
            <v>Atlanta Falcons</v>
          </cell>
          <cell r="C340" t="str">
            <v>pass</v>
          </cell>
          <cell r="D340">
            <v>3</v>
          </cell>
        </row>
        <row r="341">
          <cell r="B341" t="str">
            <v>New York Jets</v>
          </cell>
          <cell r="C341" t="str">
            <v>pass</v>
          </cell>
          <cell r="D341">
            <v>12</v>
          </cell>
        </row>
        <row r="342">
          <cell r="B342" t="str">
            <v>Jacksonville Jaguars</v>
          </cell>
          <cell r="C342" t="str">
            <v>run</v>
          </cell>
          <cell r="D342">
            <v>8</v>
          </cell>
        </row>
        <row r="343">
          <cell r="B343" t="str">
            <v>Jacksonville Jaguars</v>
          </cell>
          <cell r="C343" t="str">
            <v>pass</v>
          </cell>
          <cell r="D343">
            <v>1</v>
          </cell>
        </row>
        <row r="344">
          <cell r="B344" t="str">
            <v>Atlanta Falcons</v>
          </cell>
          <cell r="C344" t="str">
            <v>pass</v>
          </cell>
          <cell r="D344">
            <v>0</v>
          </cell>
        </row>
        <row r="345">
          <cell r="B345" t="str">
            <v>Green Bay Packers</v>
          </cell>
          <cell r="C345" t="str">
            <v>run</v>
          </cell>
          <cell r="D345">
            <v>-1</v>
          </cell>
        </row>
        <row r="346">
          <cell r="B346" t="str">
            <v>Jacksonville Jaguars</v>
          </cell>
          <cell r="C346" t="str">
            <v>run</v>
          </cell>
          <cell r="D346">
            <v>-2</v>
          </cell>
        </row>
        <row r="347">
          <cell r="B347" t="str">
            <v>Green Bay Packers</v>
          </cell>
          <cell r="C347" t="str">
            <v>pass</v>
          </cell>
          <cell r="D347">
            <v>28</v>
          </cell>
        </row>
        <row r="348">
          <cell r="B348" t="str">
            <v>Houston Texans</v>
          </cell>
          <cell r="C348" t="str">
            <v>run</v>
          </cell>
          <cell r="D348">
            <v>8</v>
          </cell>
        </row>
        <row r="349">
          <cell r="B349" t="str">
            <v>Green Bay Packers</v>
          </cell>
          <cell r="C349" t="str">
            <v>run</v>
          </cell>
          <cell r="D349">
            <v>11</v>
          </cell>
        </row>
        <row r="350">
          <cell r="B350" t="str">
            <v>Cleveland Browns</v>
          </cell>
          <cell r="C350" t="str">
            <v>pass</v>
          </cell>
          <cell r="D350">
            <v>1</v>
          </cell>
        </row>
        <row r="351">
          <cell r="B351" t="str">
            <v>Washington Redskins</v>
          </cell>
          <cell r="C351" t="str">
            <v>run</v>
          </cell>
          <cell r="D351">
            <v>9</v>
          </cell>
        </row>
        <row r="352">
          <cell r="B352" t="str">
            <v>New York Jets</v>
          </cell>
          <cell r="C352" t="str">
            <v>pass</v>
          </cell>
          <cell r="D352">
            <v>34</v>
          </cell>
        </row>
        <row r="353">
          <cell r="B353" t="str">
            <v>New York Jets</v>
          </cell>
          <cell r="C353" t="str">
            <v>run</v>
          </cell>
          <cell r="D353">
            <v>2</v>
          </cell>
        </row>
        <row r="354">
          <cell r="B354" t="str">
            <v>Jacksonville Jaguars</v>
          </cell>
          <cell r="C354" t="str">
            <v>pass</v>
          </cell>
          <cell r="D354">
            <v>35</v>
          </cell>
        </row>
        <row r="355">
          <cell r="B355" t="str">
            <v>Buffalo Bills</v>
          </cell>
          <cell r="C355" t="str">
            <v>pass</v>
          </cell>
          <cell r="D355">
            <v>14</v>
          </cell>
        </row>
        <row r="356">
          <cell r="B356" t="str">
            <v>Minnesota Vikings</v>
          </cell>
          <cell r="C356" t="str">
            <v>pass</v>
          </cell>
          <cell r="D356">
            <v>29</v>
          </cell>
        </row>
        <row r="357">
          <cell r="B357" t="str">
            <v>Pittsburgh Steelers</v>
          </cell>
          <cell r="C357" t="str">
            <v>run</v>
          </cell>
          <cell r="D357">
            <v>4</v>
          </cell>
        </row>
        <row r="358">
          <cell r="B358" t="str">
            <v>New York Jets</v>
          </cell>
          <cell r="C358" t="str">
            <v>pass</v>
          </cell>
          <cell r="D358">
            <v>5</v>
          </cell>
        </row>
        <row r="359">
          <cell r="B359" t="str">
            <v>Pittsburgh Steelers</v>
          </cell>
          <cell r="C359" t="str">
            <v>pass</v>
          </cell>
          <cell r="D359">
            <v>21</v>
          </cell>
        </row>
        <row r="360">
          <cell r="B360" t="str">
            <v>Minnesota Vikings</v>
          </cell>
          <cell r="C360" t="str">
            <v>pass</v>
          </cell>
          <cell r="D360">
            <v>24</v>
          </cell>
        </row>
        <row r="361">
          <cell r="B361" t="str">
            <v>Jacksonville Jaguars</v>
          </cell>
          <cell r="C361" t="str">
            <v>pass</v>
          </cell>
          <cell r="D361">
            <v>-1</v>
          </cell>
        </row>
        <row r="362">
          <cell r="B362" t="str">
            <v>Atlanta Falcons</v>
          </cell>
          <cell r="C362" t="str">
            <v>run</v>
          </cell>
          <cell r="D362">
            <v>-3</v>
          </cell>
        </row>
        <row r="363">
          <cell r="B363" t="str">
            <v>Buffalo Bills</v>
          </cell>
          <cell r="C363" t="str">
            <v>pass</v>
          </cell>
          <cell r="D363">
            <v>28</v>
          </cell>
        </row>
        <row r="364">
          <cell r="B364" t="str">
            <v>Cleveland Browns</v>
          </cell>
          <cell r="C364" t="str">
            <v>pass</v>
          </cell>
          <cell r="D364">
            <v>32</v>
          </cell>
        </row>
        <row r="365">
          <cell r="B365" t="str">
            <v>Atlanta Falcons</v>
          </cell>
          <cell r="C365" t="str">
            <v>run</v>
          </cell>
          <cell r="D365">
            <v>9</v>
          </cell>
        </row>
        <row r="366">
          <cell r="B366" t="str">
            <v>Green Bay Packers</v>
          </cell>
          <cell r="C366" t="str">
            <v>pass</v>
          </cell>
          <cell r="D366">
            <v>13</v>
          </cell>
        </row>
        <row r="367">
          <cell r="B367" t="str">
            <v>Oakland Raiders</v>
          </cell>
          <cell r="C367" t="str">
            <v>pass</v>
          </cell>
          <cell r="D367">
            <v>-1</v>
          </cell>
        </row>
        <row r="368">
          <cell r="B368" t="str">
            <v>Minnesota Vikings</v>
          </cell>
          <cell r="C368" t="str">
            <v>run</v>
          </cell>
          <cell r="D368">
            <v>3</v>
          </cell>
        </row>
        <row r="369">
          <cell r="B369" t="str">
            <v>New York Giants</v>
          </cell>
          <cell r="C369" t="str">
            <v>run</v>
          </cell>
          <cell r="D369">
            <v>6</v>
          </cell>
        </row>
        <row r="370">
          <cell r="B370" t="str">
            <v>Pittsburgh Steelers</v>
          </cell>
          <cell r="C370" t="str">
            <v>pass</v>
          </cell>
          <cell r="D370">
            <v>12</v>
          </cell>
        </row>
        <row r="371">
          <cell r="B371" t="str">
            <v>Oakland Raiders</v>
          </cell>
          <cell r="C371" t="str">
            <v>run</v>
          </cell>
          <cell r="D371">
            <v>10</v>
          </cell>
        </row>
        <row r="372">
          <cell r="B372" t="str">
            <v>Green Bay Packers</v>
          </cell>
          <cell r="C372" t="str">
            <v>run</v>
          </cell>
          <cell r="D372">
            <v>-3</v>
          </cell>
        </row>
        <row r="373">
          <cell r="B373" t="str">
            <v>Atlanta Falcons</v>
          </cell>
          <cell r="C373" t="str">
            <v>run</v>
          </cell>
          <cell r="D373">
            <v>1</v>
          </cell>
        </row>
        <row r="374">
          <cell r="B374" t="str">
            <v>Atlanta Falcons</v>
          </cell>
          <cell r="C374" t="str">
            <v>run</v>
          </cell>
          <cell r="D374">
            <v>4</v>
          </cell>
        </row>
        <row r="375">
          <cell r="B375" t="str">
            <v>Jacksonville Jaguars</v>
          </cell>
          <cell r="C375" t="str">
            <v>run</v>
          </cell>
          <cell r="D375">
            <v>-1</v>
          </cell>
        </row>
        <row r="376">
          <cell r="B376" t="str">
            <v>New York Giants</v>
          </cell>
          <cell r="C376" t="str">
            <v>pass</v>
          </cell>
          <cell r="D376">
            <v>31</v>
          </cell>
        </row>
        <row r="377">
          <cell r="B377" t="str">
            <v>New York Jets</v>
          </cell>
          <cell r="C377" t="str">
            <v>pass</v>
          </cell>
          <cell r="D377">
            <v>34</v>
          </cell>
        </row>
        <row r="378">
          <cell r="B378" t="str">
            <v>Buffalo Bills</v>
          </cell>
          <cell r="C378" t="str">
            <v>run</v>
          </cell>
          <cell r="D378">
            <v>11</v>
          </cell>
        </row>
        <row r="379">
          <cell r="B379" t="str">
            <v>Buffalo Bills</v>
          </cell>
          <cell r="C379" t="str">
            <v>pass</v>
          </cell>
          <cell r="D379">
            <v>-3</v>
          </cell>
        </row>
        <row r="380">
          <cell r="B380" t="str">
            <v>Houston Texans</v>
          </cell>
          <cell r="C380" t="str">
            <v>run</v>
          </cell>
          <cell r="D380">
            <v>7</v>
          </cell>
        </row>
        <row r="381">
          <cell r="B381" t="str">
            <v>Jacksonville Jaguars</v>
          </cell>
          <cell r="C381" t="str">
            <v>pass</v>
          </cell>
          <cell r="D381">
            <v>26</v>
          </cell>
        </row>
        <row r="382">
          <cell r="B382" t="str">
            <v>Oakland Raiders</v>
          </cell>
          <cell r="C382" t="str">
            <v>pass</v>
          </cell>
          <cell r="D382">
            <v>21</v>
          </cell>
        </row>
        <row r="383">
          <cell r="B383" t="str">
            <v>New York Jets</v>
          </cell>
          <cell r="C383" t="str">
            <v>run</v>
          </cell>
          <cell r="D383">
            <v>3</v>
          </cell>
        </row>
        <row r="384">
          <cell r="B384" t="str">
            <v>Houston Texans</v>
          </cell>
          <cell r="C384" t="str">
            <v>run</v>
          </cell>
          <cell r="D384">
            <v>10</v>
          </cell>
        </row>
        <row r="385">
          <cell r="B385" t="str">
            <v>Buffalo Bills</v>
          </cell>
          <cell r="C385" t="str">
            <v>run</v>
          </cell>
          <cell r="D385">
            <v>-2</v>
          </cell>
        </row>
        <row r="386">
          <cell r="B386" t="str">
            <v>Buffalo Bills</v>
          </cell>
          <cell r="C386" t="str">
            <v>run</v>
          </cell>
          <cell r="D386">
            <v>11</v>
          </cell>
        </row>
        <row r="387">
          <cell r="B387" t="str">
            <v>Jacksonville Jaguars</v>
          </cell>
          <cell r="C387" t="str">
            <v>run</v>
          </cell>
          <cell r="D387">
            <v>-1</v>
          </cell>
        </row>
        <row r="388">
          <cell r="B388" t="str">
            <v>Houston Texans</v>
          </cell>
          <cell r="C388" t="str">
            <v>pass</v>
          </cell>
          <cell r="D388">
            <v>6</v>
          </cell>
        </row>
        <row r="389">
          <cell r="B389" t="str">
            <v>Washington Redskins</v>
          </cell>
          <cell r="C389" t="str">
            <v>run</v>
          </cell>
          <cell r="D389">
            <v>5</v>
          </cell>
        </row>
        <row r="390">
          <cell r="B390" t="str">
            <v>Jacksonville Jaguars</v>
          </cell>
          <cell r="C390" t="str">
            <v>run</v>
          </cell>
          <cell r="D390">
            <v>6</v>
          </cell>
        </row>
        <row r="391">
          <cell r="B391" t="str">
            <v>Minnesota Vikings</v>
          </cell>
          <cell r="C391" t="str">
            <v>run</v>
          </cell>
          <cell r="D391">
            <v>10</v>
          </cell>
        </row>
        <row r="392">
          <cell r="B392" t="str">
            <v>Oakland Raiders</v>
          </cell>
          <cell r="C392" t="str">
            <v>pass</v>
          </cell>
          <cell r="D392">
            <v>9</v>
          </cell>
        </row>
        <row r="393">
          <cell r="B393" t="str">
            <v>New York Giants</v>
          </cell>
          <cell r="C393" t="str">
            <v>pass</v>
          </cell>
          <cell r="D393">
            <v>19</v>
          </cell>
        </row>
        <row r="394">
          <cell r="B394" t="str">
            <v>Oakland Raiders</v>
          </cell>
          <cell r="C394" t="str">
            <v>pass</v>
          </cell>
          <cell r="D394">
            <v>26</v>
          </cell>
        </row>
        <row r="395">
          <cell r="B395" t="str">
            <v>Minnesota Vikings</v>
          </cell>
          <cell r="C395" t="str">
            <v>run</v>
          </cell>
          <cell r="D395">
            <v>5</v>
          </cell>
        </row>
        <row r="396">
          <cell r="B396" t="str">
            <v>Jacksonville Jaguars</v>
          </cell>
          <cell r="C396" t="str">
            <v>run</v>
          </cell>
          <cell r="D396">
            <v>0</v>
          </cell>
        </row>
        <row r="397">
          <cell r="B397" t="str">
            <v>Cleveland Browns</v>
          </cell>
          <cell r="C397" t="str">
            <v>pass</v>
          </cell>
          <cell r="D397">
            <v>0</v>
          </cell>
        </row>
        <row r="398">
          <cell r="B398" t="str">
            <v>Minnesota Vikings</v>
          </cell>
          <cell r="C398" t="str">
            <v>run</v>
          </cell>
          <cell r="D398">
            <v>-1</v>
          </cell>
        </row>
        <row r="399">
          <cell r="B399" t="str">
            <v>Green Bay Packers</v>
          </cell>
          <cell r="C399" t="str">
            <v>pass</v>
          </cell>
          <cell r="D399">
            <v>14</v>
          </cell>
        </row>
        <row r="400">
          <cell r="B400" t="str">
            <v>Houston Texans</v>
          </cell>
          <cell r="C400" t="str">
            <v>run</v>
          </cell>
          <cell r="D400">
            <v>8</v>
          </cell>
        </row>
        <row r="401">
          <cell r="B401" t="str">
            <v>Green Bay Packers</v>
          </cell>
          <cell r="C401" t="str">
            <v>pass</v>
          </cell>
          <cell r="D401">
            <v>30</v>
          </cell>
        </row>
        <row r="402">
          <cell r="B402" t="str">
            <v>New York Jets</v>
          </cell>
          <cell r="C402" t="str">
            <v>run</v>
          </cell>
          <cell r="D402">
            <v>-3</v>
          </cell>
        </row>
        <row r="403">
          <cell r="B403" t="str">
            <v>Minnesota Vikings</v>
          </cell>
          <cell r="C403" t="str">
            <v>pass</v>
          </cell>
          <cell r="D403">
            <v>-3</v>
          </cell>
        </row>
        <row r="404">
          <cell r="B404" t="str">
            <v>Buffalo Bills</v>
          </cell>
          <cell r="C404" t="str">
            <v>run</v>
          </cell>
          <cell r="D404">
            <v>10</v>
          </cell>
        </row>
        <row r="405">
          <cell r="B405" t="str">
            <v>Buffalo Bills</v>
          </cell>
          <cell r="C405" t="str">
            <v>run</v>
          </cell>
          <cell r="D405">
            <v>9</v>
          </cell>
        </row>
        <row r="406">
          <cell r="B406" t="str">
            <v>Atlanta Falcons</v>
          </cell>
          <cell r="C406" t="str">
            <v>pass</v>
          </cell>
          <cell r="D406">
            <v>10</v>
          </cell>
        </row>
        <row r="407">
          <cell r="B407" t="str">
            <v>Jacksonville Jaguars</v>
          </cell>
          <cell r="C407" t="str">
            <v>run</v>
          </cell>
          <cell r="D407">
            <v>9</v>
          </cell>
        </row>
        <row r="408">
          <cell r="B408" t="str">
            <v>Pittsburgh Steelers</v>
          </cell>
          <cell r="C408" t="str">
            <v>run</v>
          </cell>
          <cell r="D408">
            <v>8</v>
          </cell>
        </row>
        <row r="409">
          <cell r="B409" t="str">
            <v>Oakland Raiders</v>
          </cell>
          <cell r="C409" t="str">
            <v>pass</v>
          </cell>
          <cell r="D409">
            <v>33</v>
          </cell>
        </row>
        <row r="410">
          <cell r="B410" t="str">
            <v>New York Giants</v>
          </cell>
          <cell r="C410" t="str">
            <v>pass</v>
          </cell>
          <cell r="D410">
            <v>25</v>
          </cell>
        </row>
        <row r="411">
          <cell r="B411" t="str">
            <v>Buffalo Bills</v>
          </cell>
          <cell r="C411" t="str">
            <v>run</v>
          </cell>
          <cell r="D411">
            <v>12</v>
          </cell>
        </row>
        <row r="412">
          <cell r="B412" t="str">
            <v>New York Jets</v>
          </cell>
          <cell r="C412" t="str">
            <v>run</v>
          </cell>
          <cell r="D412">
            <v>7</v>
          </cell>
        </row>
        <row r="413">
          <cell r="B413" t="str">
            <v>Minnesota Vikings</v>
          </cell>
          <cell r="C413" t="str">
            <v>run</v>
          </cell>
          <cell r="D413">
            <v>8</v>
          </cell>
        </row>
        <row r="414">
          <cell r="B414" t="str">
            <v>Minnesota Vikings</v>
          </cell>
          <cell r="C414" t="str">
            <v>run</v>
          </cell>
          <cell r="D414">
            <v>10</v>
          </cell>
        </row>
        <row r="415">
          <cell r="B415" t="str">
            <v>Washington Redskins</v>
          </cell>
          <cell r="C415" t="str">
            <v>run</v>
          </cell>
          <cell r="D415">
            <v>0</v>
          </cell>
        </row>
        <row r="416">
          <cell r="B416" t="str">
            <v>New York Jets</v>
          </cell>
          <cell r="C416" t="str">
            <v>pass</v>
          </cell>
          <cell r="D416">
            <v>31</v>
          </cell>
        </row>
        <row r="417">
          <cell r="B417" t="str">
            <v>Oakland Raiders</v>
          </cell>
          <cell r="C417" t="str">
            <v>pass</v>
          </cell>
          <cell r="D417">
            <v>4</v>
          </cell>
        </row>
        <row r="418">
          <cell r="B418" t="str">
            <v>Atlanta Falcons</v>
          </cell>
          <cell r="C418" t="str">
            <v>pass</v>
          </cell>
          <cell r="D418">
            <v>12</v>
          </cell>
        </row>
        <row r="419">
          <cell r="B419" t="str">
            <v>Jacksonville Jaguars</v>
          </cell>
          <cell r="C419" t="str">
            <v>pass</v>
          </cell>
          <cell r="D419">
            <v>8</v>
          </cell>
        </row>
        <row r="420">
          <cell r="B420" t="str">
            <v>Oakland Raiders</v>
          </cell>
          <cell r="C420" t="str">
            <v>run</v>
          </cell>
          <cell r="D420">
            <v>-3</v>
          </cell>
        </row>
        <row r="421">
          <cell r="B421" t="str">
            <v>Cleveland Browns</v>
          </cell>
          <cell r="C421" t="str">
            <v>pass</v>
          </cell>
          <cell r="D421">
            <v>11</v>
          </cell>
        </row>
        <row r="422">
          <cell r="B422" t="str">
            <v>Green Bay Packers</v>
          </cell>
          <cell r="C422" t="str">
            <v>pass</v>
          </cell>
          <cell r="D422">
            <v>4</v>
          </cell>
        </row>
        <row r="423">
          <cell r="B423" t="str">
            <v>Houston Texans</v>
          </cell>
          <cell r="C423" t="str">
            <v>pass</v>
          </cell>
          <cell r="D423">
            <v>6</v>
          </cell>
        </row>
        <row r="424">
          <cell r="B424" t="str">
            <v>Houston Texans</v>
          </cell>
          <cell r="C424" t="str">
            <v>pass</v>
          </cell>
          <cell r="D424">
            <v>17</v>
          </cell>
        </row>
        <row r="425">
          <cell r="B425" t="str">
            <v>Minnesota Vikings</v>
          </cell>
          <cell r="C425" t="str">
            <v>run</v>
          </cell>
          <cell r="D425">
            <v>0</v>
          </cell>
        </row>
        <row r="426">
          <cell r="B426" t="str">
            <v>Green Bay Packers</v>
          </cell>
          <cell r="C426" t="str">
            <v>run</v>
          </cell>
          <cell r="D426">
            <v>9</v>
          </cell>
        </row>
        <row r="427">
          <cell r="B427" t="str">
            <v>Jacksonville Jaguars</v>
          </cell>
          <cell r="C427" t="str">
            <v>run</v>
          </cell>
          <cell r="D427">
            <v>1</v>
          </cell>
        </row>
        <row r="428">
          <cell r="B428" t="str">
            <v>Pittsburgh Steelers</v>
          </cell>
          <cell r="C428" t="str">
            <v>run</v>
          </cell>
          <cell r="D428">
            <v>7</v>
          </cell>
        </row>
        <row r="429">
          <cell r="B429" t="str">
            <v>New York Giants</v>
          </cell>
          <cell r="C429" t="str">
            <v>run</v>
          </cell>
          <cell r="D429">
            <v>2</v>
          </cell>
        </row>
        <row r="430">
          <cell r="B430" t="str">
            <v>New York Jets</v>
          </cell>
          <cell r="C430" t="str">
            <v>pass</v>
          </cell>
          <cell r="D430">
            <v>34</v>
          </cell>
        </row>
        <row r="431">
          <cell r="B431" t="str">
            <v>Washington Redskins</v>
          </cell>
          <cell r="C431" t="str">
            <v>pass</v>
          </cell>
          <cell r="D431">
            <v>29</v>
          </cell>
        </row>
        <row r="432">
          <cell r="B432" t="str">
            <v>Green Bay Packers</v>
          </cell>
          <cell r="C432" t="str">
            <v>run</v>
          </cell>
          <cell r="D432">
            <v>-2</v>
          </cell>
        </row>
        <row r="433">
          <cell r="B433" t="str">
            <v>New York Jets</v>
          </cell>
          <cell r="C433" t="str">
            <v>pass</v>
          </cell>
          <cell r="D433">
            <v>0</v>
          </cell>
        </row>
        <row r="434">
          <cell r="B434" t="str">
            <v>Buffalo Bills</v>
          </cell>
          <cell r="C434" t="str">
            <v>pass</v>
          </cell>
          <cell r="D434">
            <v>27</v>
          </cell>
        </row>
        <row r="435">
          <cell r="B435" t="str">
            <v>Pittsburgh Steelers</v>
          </cell>
          <cell r="C435" t="str">
            <v>pass</v>
          </cell>
          <cell r="D435">
            <v>27</v>
          </cell>
        </row>
        <row r="436">
          <cell r="B436" t="str">
            <v>Washington Redskins</v>
          </cell>
          <cell r="C436" t="str">
            <v>run</v>
          </cell>
          <cell r="D436">
            <v>7</v>
          </cell>
        </row>
        <row r="437">
          <cell r="B437" t="str">
            <v>Buffalo Bills</v>
          </cell>
          <cell r="C437" t="str">
            <v>pass</v>
          </cell>
          <cell r="D437">
            <v>12</v>
          </cell>
        </row>
        <row r="438">
          <cell r="B438" t="str">
            <v>Buffalo Bills</v>
          </cell>
          <cell r="C438" t="str">
            <v>run</v>
          </cell>
          <cell r="D438">
            <v>0</v>
          </cell>
        </row>
        <row r="439">
          <cell r="B439" t="str">
            <v>Oakland Raiders</v>
          </cell>
          <cell r="C439" t="str">
            <v>pass</v>
          </cell>
          <cell r="D439">
            <v>0</v>
          </cell>
        </row>
        <row r="440">
          <cell r="B440" t="str">
            <v>Pittsburgh Steelers</v>
          </cell>
          <cell r="C440" t="str">
            <v>run</v>
          </cell>
          <cell r="D440">
            <v>3</v>
          </cell>
        </row>
        <row r="441">
          <cell r="B441" t="str">
            <v>Buffalo Bills</v>
          </cell>
          <cell r="C441" t="str">
            <v>pass</v>
          </cell>
          <cell r="D441">
            <v>26</v>
          </cell>
        </row>
        <row r="442">
          <cell r="B442" t="str">
            <v>Cleveland Browns</v>
          </cell>
          <cell r="C442" t="str">
            <v>pass</v>
          </cell>
          <cell r="D442">
            <v>3</v>
          </cell>
        </row>
        <row r="443">
          <cell r="B443" t="str">
            <v>Jacksonville Jaguars</v>
          </cell>
          <cell r="C443" t="str">
            <v>pass</v>
          </cell>
          <cell r="D443">
            <v>21</v>
          </cell>
        </row>
        <row r="444">
          <cell r="B444" t="str">
            <v>Houston Texans</v>
          </cell>
          <cell r="C444" t="str">
            <v>pass</v>
          </cell>
          <cell r="D444">
            <v>25</v>
          </cell>
        </row>
        <row r="445">
          <cell r="B445" t="str">
            <v>Cleveland Browns</v>
          </cell>
          <cell r="C445" t="str">
            <v>pass</v>
          </cell>
          <cell r="D445">
            <v>4</v>
          </cell>
        </row>
        <row r="446">
          <cell r="B446" t="str">
            <v>Buffalo Bills</v>
          </cell>
          <cell r="C446" t="str">
            <v>pass</v>
          </cell>
          <cell r="D446">
            <v>-1</v>
          </cell>
        </row>
        <row r="447">
          <cell r="B447" t="str">
            <v>Washington Redskins</v>
          </cell>
          <cell r="C447" t="str">
            <v>run</v>
          </cell>
          <cell r="D447">
            <v>0</v>
          </cell>
        </row>
        <row r="448">
          <cell r="B448" t="str">
            <v>Pittsburgh Steelers</v>
          </cell>
          <cell r="C448" t="str">
            <v>run</v>
          </cell>
          <cell r="D448">
            <v>10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>
        <row r="4">
          <cell r="F4" t="str">
            <v>AA</v>
          </cell>
          <cell r="G4">
            <v>9</v>
          </cell>
        </row>
        <row r="5">
          <cell r="F5" t="str">
            <v>BBB</v>
          </cell>
          <cell r="G5">
            <v>8.6999999999999993</v>
          </cell>
        </row>
        <row r="6">
          <cell r="F6" t="str">
            <v>CC</v>
          </cell>
          <cell r="G6">
            <v>14</v>
          </cell>
        </row>
        <row r="7">
          <cell r="F7" t="str">
            <v>DD</v>
          </cell>
          <cell r="G7">
            <v>2.9</v>
          </cell>
        </row>
        <row r="8">
          <cell r="F8" t="str">
            <v>FF</v>
          </cell>
          <cell r="G8">
            <v>11.9</v>
          </cell>
        </row>
        <row r="9">
          <cell r="F9">
            <v>1</v>
          </cell>
          <cell r="G9">
            <v>11.8</v>
          </cell>
        </row>
        <row r="10">
          <cell r="F10">
            <v>2</v>
          </cell>
          <cell r="G10">
            <v>10.199999999999999</v>
          </cell>
        </row>
        <row r="11">
          <cell r="F11">
            <v>3</v>
          </cell>
          <cell r="G11">
            <v>2</v>
          </cell>
        </row>
        <row r="12">
          <cell r="F12">
            <v>4</v>
          </cell>
          <cell r="G12">
            <v>3.6</v>
          </cell>
        </row>
        <row r="13">
          <cell r="F13">
            <v>5</v>
          </cell>
          <cell r="G13">
            <v>7.8</v>
          </cell>
        </row>
        <row r="14">
          <cell r="F14">
            <v>6</v>
          </cell>
          <cell r="G14">
            <v>11.2</v>
          </cell>
        </row>
        <row r="15">
          <cell r="F15">
            <v>7</v>
          </cell>
          <cell r="G15">
            <v>5.3</v>
          </cell>
        </row>
        <row r="16">
          <cell r="F16">
            <v>8</v>
          </cell>
          <cell r="G16">
            <v>19.3</v>
          </cell>
        </row>
        <row r="17">
          <cell r="F17">
            <v>9</v>
          </cell>
          <cell r="G17">
            <v>17.600000000000001</v>
          </cell>
        </row>
        <row r="18">
          <cell r="F18">
            <v>10</v>
          </cell>
          <cell r="G18">
            <v>3</v>
          </cell>
        </row>
        <row r="19">
          <cell r="F19">
            <v>11</v>
          </cell>
          <cell r="G19">
            <v>2.4</v>
          </cell>
        </row>
        <row r="20">
          <cell r="F20">
            <v>12</v>
          </cell>
          <cell r="G20">
            <v>16.100000000000001</v>
          </cell>
        </row>
        <row r="21">
          <cell r="F21">
            <v>13</v>
          </cell>
          <cell r="G21">
            <v>18.8</v>
          </cell>
        </row>
        <row r="22">
          <cell r="F22">
            <v>14</v>
          </cell>
          <cell r="G22">
            <v>14.2</v>
          </cell>
        </row>
        <row r="23">
          <cell r="F23">
            <v>15</v>
          </cell>
          <cell r="G23">
            <v>15</v>
          </cell>
        </row>
        <row r="24">
          <cell r="F24">
            <v>16</v>
          </cell>
          <cell r="G24">
            <v>8.6</v>
          </cell>
        </row>
        <row r="25">
          <cell r="F25">
            <v>17</v>
          </cell>
          <cell r="G25">
            <v>16.2</v>
          </cell>
        </row>
        <row r="26">
          <cell r="F26">
            <v>18</v>
          </cell>
          <cell r="G26">
            <v>10.6</v>
          </cell>
        </row>
        <row r="27">
          <cell r="F27">
            <v>19</v>
          </cell>
          <cell r="G27">
            <v>14.1</v>
          </cell>
        </row>
        <row r="28">
          <cell r="F28">
            <v>20</v>
          </cell>
          <cell r="G28">
            <v>15.7</v>
          </cell>
        </row>
        <row r="29">
          <cell r="F29">
            <v>21</v>
          </cell>
          <cell r="G29">
            <v>10.6</v>
          </cell>
        </row>
        <row r="30">
          <cell r="F30">
            <v>22</v>
          </cell>
          <cell r="G30">
            <v>13.3</v>
          </cell>
        </row>
        <row r="31">
          <cell r="F31">
            <v>23</v>
          </cell>
          <cell r="G31">
            <v>16.8</v>
          </cell>
        </row>
        <row r="32">
          <cell r="F32">
            <v>24</v>
          </cell>
          <cell r="G32">
            <v>19.3</v>
          </cell>
        </row>
        <row r="33">
          <cell r="F33">
            <v>25</v>
          </cell>
          <cell r="G33">
            <v>6.2</v>
          </cell>
        </row>
        <row r="34">
          <cell r="F34">
            <v>26</v>
          </cell>
          <cell r="G34">
            <v>8.5</v>
          </cell>
        </row>
        <row r="35">
          <cell r="F35">
            <v>27</v>
          </cell>
          <cell r="G35">
            <v>10.4</v>
          </cell>
        </row>
        <row r="36">
          <cell r="F36">
            <v>28</v>
          </cell>
          <cell r="G36">
            <v>4.5</v>
          </cell>
        </row>
        <row r="37">
          <cell r="F37">
            <v>29</v>
          </cell>
          <cell r="G37">
            <v>11.5</v>
          </cell>
        </row>
        <row r="38">
          <cell r="F38">
            <v>30</v>
          </cell>
          <cell r="G38">
            <v>18.899999999999999</v>
          </cell>
        </row>
        <row r="39">
          <cell r="F39">
            <v>31</v>
          </cell>
          <cell r="G39">
            <v>13.9</v>
          </cell>
        </row>
        <row r="40">
          <cell r="F40">
            <v>32</v>
          </cell>
          <cell r="G40">
            <v>16.2</v>
          </cell>
        </row>
        <row r="41">
          <cell r="F41">
            <v>33</v>
          </cell>
          <cell r="G41">
            <v>11.1</v>
          </cell>
        </row>
        <row r="42">
          <cell r="F42">
            <v>34</v>
          </cell>
          <cell r="G42">
            <v>12.6</v>
          </cell>
        </row>
        <row r="43">
          <cell r="F43">
            <v>35</v>
          </cell>
          <cell r="G43">
            <v>5.0999999999999996</v>
          </cell>
        </row>
        <row r="44">
          <cell r="F44">
            <v>36</v>
          </cell>
          <cell r="G44">
            <v>6.1</v>
          </cell>
        </row>
        <row r="45">
          <cell r="F45">
            <v>37</v>
          </cell>
          <cell r="G45">
            <v>9.6</v>
          </cell>
        </row>
        <row r="46">
          <cell r="F46">
            <v>38</v>
          </cell>
          <cell r="G46">
            <v>11.6</v>
          </cell>
        </row>
        <row r="47">
          <cell r="F47">
            <v>39</v>
          </cell>
          <cell r="G47">
            <v>9.8000000000000007</v>
          </cell>
        </row>
        <row r="48">
          <cell r="F48">
            <v>40</v>
          </cell>
          <cell r="G48">
            <v>10</v>
          </cell>
        </row>
        <row r="49">
          <cell r="F49">
            <v>41</v>
          </cell>
          <cell r="G49">
            <v>13.4</v>
          </cell>
        </row>
        <row r="50">
          <cell r="F50">
            <v>42</v>
          </cell>
          <cell r="G50">
            <v>19.600000000000001</v>
          </cell>
        </row>
        <row r="51">
          <cell r="F51">
            <v>43</v>
          </cell>
          <cell r="G51">
            <v>16.899999999999999</v>
          </cell>
        </row>
        <row r="52">
          <cell r="F52">
            <v>44</v>
          </cell>
          <cell r="G52">
            <v>19.3</v>
          </cell>
        </row>
        <row r="53">
          <cell r="F53">
            <v>45</v>
          </cell>
          <cell r="G53">
            <v>10.9</v>
          </cell>
        </row>
        <row r="54">
          <cell r="F54">
            <v>46</v>
          </cell>
          <cell r="G54">
            <v>20</v>
          </cell>
        </row>
        <row r="55">
          <cell r="F55">
            <v>47</v>
          </cell>
          <cell r="G55">
            <v>5.8</v>
          </cell>
        </row>
        <row r="56">
          <cell r="F56">
            <v>48</v>
          </cell>
          <cell r="G56">
            <v>19.2</v>
          </cell>
        </row>
        <row r="57">
          <cell r="F57">
            <v>49</v>
          </cell>
          <cell r="G57">
            <v>14.3</v>
          </cell>
        </row>
        <row r="58">
          <cell r="F58">
            <v>50</v>
          </cell>
          <cell r="G58">
            <v>19.399999999999999</v>
          </cell>
        </row>
        <row r="59">
          <cell r="F59">
            <v>51</v>
          </cell>
          <cell r="G59">
            <v>9.3000000000000007</v>
          </cell>
        </row>
        <row r="60">
          <cell r="F60">
            <v>52</v>
          </cell>
          <cell r="G60">
            <v>15.2</v>
          </cell>
        </row>
        <row r="61">
          <cell r="F61">
            <v>53</v>
          </cell>
          <cell r="G61">
            <v>4.8</v>
          </cell>
        </row>
        <row r="62">
          <cell r="F62">
            <v>54</v>
          </cell>
          <cell r="G62">
            <v>11.2</v>
          </cell>
        </row>
        <row r="63">
          <cell r="F63">
            <v>55</v>
          </cell>
          <cell r="G63">
            <v>16.899999999999999</v>
          </cell>
        </row>
        <row r="64">
          <cell r="F64">
            <v>56</v>
          </cell>
          <cell r="G64">
            <v>10.9</v>
          </cell>
        </row>
        <row r="65">
          <cell r="F65">
            <v>57</v>
          </cell>
          <cell r="G65">
            <v>12.1</v>
          </cell>
        </row>
        <row r="66">
          <cell r="F66">
            <v>58</v>
          </cell>
          <cell r="G66">
            <v>17.399999999999999</v>
          </cell>
        </row>
        <row r="67">
          <cell r="F67">
            <v>59</v>
          </cell>
          <cell r="G67">
            <v>7.9</v>
          </cell>
        </row>
        <row r="68">
          <cell r="F68">
            <v>60</v>
          </cell>
          <cell r="G68">
            <v>9.4</v>
          </cell>
        </row>
        <row r="69">
          <cell r="F69">
            <v>61</v>
          </cell>
          <cell r="G69">
            <v>7.6</v>
          </cell>
        </row>
        <row r="70">
          <cell r="F70">
            <v>62</v>
          </cell>
          <cell r="G70">
            <v>2.5</v>
          </cell>
        </row>
        <row r="71">
          <cell r="F71">
            <v>63</v>
          </cell>
          <cell r="G71">
            <v>2.2000000000000002</v>
          </cell>
        </row>
        <row r="72">
          <cell r="F72">
            <v>64</v>
          </cell>
          <cell r="G72">
            <v>11.7</v>
          </cell>
        </row>
        <row r="73">
          <cell r="F73">
            <v>65</v>
          </cell>
          <cell r="G73">
            <v>17.600000000000001</v>
          </cell>
        </row>
        <row r="74">
          <cell r="F74">
            <v>66</v>
          </cell>
          <cell r="G74">
            <v>2.5</v>
          </cell>
        </row>
        <row r="75">
          <cell r="F75">
            <v>67</v>
          </cell>
          <cell r="G75">
            <v>10.5</v>
          </cell>
        </row>
        <row r="76">
          <cell r="F76">
            <v>68</v>
          </cell>
          <cell r="G76">
            <v>7.7</v>
          </cell>
        </row>
        <row r="77">
          <cell r="F77">
            <v>69</v>
          </cell>
          <cell r="G77">
            <v>8.8000000000000007</v>
          </cell>
        </row>
        <row r="78">
          <cell r="F78">
            <v>70</v>
          </cell>
          <cell r="G78">
            <v>10.4</v>
          </cell>
        </row>
        <row r="79">
          <cell r="F79">
            <v>71</v>
          </cell>
          <cell r="G79">
            <v>18.7</v>
          </cell>
        </row>
        <row r="80">
          <cell r="F80">
            <v>72</v>
          </cell>
          <cell r="G80">
            <v>19.3</v>
          </cell>
        </row>
        <row r="81">
          <cell r="F81">
            <v>73</v>
          </cell>
          <cell r="G81">
            <v>13.6</v>
          </cell>
        </row>
        <row r="82">
          <cell r="F82">
            <v>74</v>
          </cell>
          <cell r="G82">
            <v>2.5</v>
          </cell>
        </row>
        <row r="83">
          <cell r="F83">
            <v>75</v>
          </cell>
          <cell r="G83">
            <v>13.3</v>
          </cell>
        </row>
        <row r="84">
          <cell r="F84">
            <v>76</v>
          </cell>
          <cell r="G84">
            <v>12.9</v>
          </cell>
        </row>
        <row r="85">
          <cell r="F85">
            <v>77</v>
          </cell>
          <cell r="G85">
            <v>14.1</v>
          </cell>
        </row>
        <row r="86">
          <cell r="F86">
            <v>78</v>
          </cell>
          <cell r="G86">
            <v>13.7</v>
          </cell>
        </row>
      </sheetData>
      <sheetData sheetId="5"/>
      <sheetData sheetId="6"/>
      <sheetData sheetId="7">
        <row r="1">
          <cell r="B1">
            <v>300</v>
          </cell>
        </row>
        <row r="2">
          <cell r="B2">
            <v>3.5</v>
          </cell>
        </row>
        <row r="3">
          <cell r="B3">
            <v>6</v>
          </cell>
        </row>
        <row r="4">
          <cell r="B4">
            <v>2</v>
          </cell>
        </row>
        <row r="5">
          <cell r="B5">
            <v>0.5</v>
          </cell>
        </row>
        <row r="6">
          <cell r="B6">
            <v>40</v>
          </cell>
        </row>
        <row r="7">
          <cell r="B7">
            <v>250</v>
          </cell>
        </row>
        <row r="10">
          <cell r="B10">
            <v>250</v>
          </cell>
        </row>
        <row r="11">
          <cell r="B11">
            <v>1500</v>
          </cell>
        </row>
        <row r="12">
          <cell r="B12">
            <v>50</v>
          </cell>
        </row>
        <row r="13">
          <cell r="B13">
            <v>85</v>
          </cell>
        </row>
        <row r="14">
          <cell r="B14">
            <v>1050</v>
          </cell>
        </row>
      </sheetData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Problem 1 answer"/>
      <sheetName val="Problem 2 answer"/>
      <sheetName val="Problem 2 data"/>
      <sheetName val="Problem 3 data"/>
      <sheetName val="Problem 4 data"/>
      <sheetName val="Problem 5 data"/>
      <sheetName val="Problem 6 data"/>
      <sheetName val="Problem 7 data"/>
      <sheetName val="Problem 8"/>
    </sheetNames>
    <sheetDataSet>
      <sheetData sheetId="0"/>
      <sheetData sheetId="1"/>
      <sheetData sheetId="2"/>
      <sheetData sheetId="3"/>
      <sheetData sheetId="4">
        <row r="5">
          <cell r="C5">
            <v>150</v>
          </cell>
          <cell r="D5">
            <v>38.64</v>
          </cell>
        </row>
        <row r="6">
          <cell r="C6">
            <v>101</v>
          </cell>
          <cell r="D6">
            <v>178.77</v>
          </cell>
        </row>
        <row r="7">
          <cell r="C7">
            <v>112</v>
          </cell>
          <cell r="D7">
            <v>213.92</v>
          </cell>
        </row>
        <row r="8">
          <cell r="C8">
            <v>57</v>
          </cell>
          <cell r="D8">
            <v>83.22</v>
          </cell>
        </row>
        <row r="9">
          <cell r="C9">
            <v>36</v>
          </cell>
          <cell r="D9">
            <v>24.12</v>
          </cell>
        </row>
        <row r="10">
          <cell r="C10">
            <v>32</v>
          </cell>
          <cell r="D10">
            <v>141</v>
          </cell>
        </row>
        <row r="11">
          <cell r="C11">
            <v>75</v>
          </cell>
          <cell r="D11">
            <v>105</v>
          </cell>
        </row>
        <row r="12">
          <cell r="C12">
            <v>119</v>
          </cell>
          <cell r="D12">
            <v>147.56</v>
          </cell>
        </row>
        <row r="13">
          <cell r="C13">
            <v>38</v>
          </cell>
          <cell r="D13">
            <v>40.659999999999997</v>
          </cell>
        </row>
        <row r="14">
          <cell r="C14">
            <v>51</v>
          </cell>
          <cell r="D14">
            <v>73.44</v>
          </cell>
        </row>
        <row r="15">
          <cell r="C15">
            <v>130</v>
          </cell>
          <cell r="D15">
            <v>89.7</v>
          </cell>
        </row>
        <row r="16">
          <cell r="C16">
            <v>71</v>
          </cell>
          <cell r="D16">
            <v>51.83</v>
          </cell>
        </row>
        <row r="17">
          <cell r="C17">
            <v>121</v>
          </cell>
          <cell r="D17">
            <v>141.57</v>
          </cell>
        </row>
        <row r="18">
          <cell r="C18">
            <v>39</v>
          </cell>
          <cell r="D18">
            <v>141</v>
          </cell>
        </row>
        <row r="19">
          <cell r="C19">
            <v>94</v>
          </cell>
          <cell r="D19">
            <v>110.92</v>
          </cell>
        </row>
        <row r="20">
          <cell r="C20">
            <v>74</v>
          </cell>
          <cell r="D20">
            <v>79.92</v>
          </cell>
        </row>
        <row r="21">
          <cell r="C21">
            <v>42</v>
          </cell>
          <cell r="D21">
            <v>77.7</v>
          </cell>
        </row>
        <row r="22">
          <cell r="C22">
            <v>82</v>
          </cell>
          <cell r="D22">
            <v>137.76</v>
          </cell>
        </row>
        <row r="23">
          <cell r="C23">
            <v>130</v>
          </cell>
          <cell r="D23">
            <v>100.1</v>
          </cell>
        </row>
        <row r="24">
          <cell r="C24">
            <v>30</v>
          </cell>
          <cell r="D24">
            <v>52.5</v>
          </cell>
        </row>
        <row r="25">
          <cell r="C25">
            <v>81</v>
          </cell>
          <cell r="D25">
            <v>71.28</v>
          </cell>
        </row>
        <row r="26">
          <cell r="C26">
            <v>100</v>
          </cell>
          <cell r="D26">
            <v>172</v>
          </cell>
        </row>
        <row r="27">
          <cell r="C27">
            <v>88</v>
          </cell>
          <cell r="D27">
            <v>133.76</v>
          </cell>
        </row>
        <row r="28">
          <cell r="C28">
            <v>99</v>
          </cell>
          <cell r="D28">
            <v>119.79</v>
          </cell>
        </row>
        <row r="29">
          <cell r="C29">
            <v>103</v>
          </cell>
          <cell r="D29">
            <v>200.85</v>
          </cell>
        </row>
        <row r="30">
          <cell r="C30">
            <v>107</v>
          </cell>
          <cell r="D30">
            <v>112.35</v>
          </cell>
        </row>
        <row r="31">
          <cell r="C31">
            <v>103</v>
          </cell>
          <cell r="D31">
            <v>142.13999999999999</v>
          </cell>
        </row>
        <row r="32">
          <cell r="C32">
            <v>49</v>
          </cell>
          <cell r="D32">
            <v>74.48</v>
          </cell>
        </row>
        <row r="33">
          <cell r="C33">
            <v>119</v>
          </cell>
          <cell r="D33">
            <v>197.54</v>
          </cell>
        </row>
        <row r="34">
          <cell r="C34">
            <v>84</v>
          </cell>
          <cell r="D34">
            <v>137.76</v>
          </cell>
        </row>
        <row r="35">
          <cell r="C35">
            <v>80</v>
          </cell>
          <cell r="D35">
            <v>121.6</v>
          </cell>
        </row>
        <row r="36">
          <cell r="C36">
            <v>105</v>
          </cell>
          <cell r="D36">
            <v>100.8</v>
          </cell>
        </row>
        <row r="37">
          <cell r="C37">
            <v>113</v>
          </cell>
          <cell r="D37">
            <v>161.59</v>
          </cell>
        </row>
        <row r="38">
          <cell r="C38">
            <v>50</v>
          </cell>
          <cell r="D38">
            <v>72.5</v>
          </cell>
        </row>
        <row r="39">
          <cell r="C39">
            <v>112</v>
          </cell>
          <cell r="D39">
            <v>206.08</v>
          </cell>
        </row>
        <row r="40">
          <cell r="C40">
            <v>101</v>
          </cell>
          <cell r="D40">
            <v>186.85</v>
          </cell>
        </row>
        <row r="41">
          <cell r="C41">
            <v>52</v>
          </cell>
          <cell r="D41">
            <v>72.8</v>
          </cell>
        </row>
        <row r="42">
          <cell r="C42">
            <v>220</v>
          </cell>
          <cell r="D42">
            <v>40.46</v>
          </cell>
        </row>
        <row r="43">
          <cell r="C43">
            <v>77</v>
          </cell>
          <cell r="D43">
            <v>87.01</v>
          </cell>
        </row>
        <row r="44">
          <cell r="C44">
            <v>103</v>
          </cell>
          <cell r="D44">
            <v>165.83</v>
          </cell>
        </row>
        <row r="45">
          <cell r="C45">
            <v>61</v>
          </cell>
          <cell r="D45">
            <v>56.73</v>
          </cell>
        </row>
        <row r="46">
          <cell r="C46">
            <v>115</v>
          </cell>
          <cell r="D46">
            <v>92</v>
          </cell>
        </row>
        <row r="47">
          <cell r="C47">
            <v>55</v>
          </cell>
          <cell r="D47">
            <v>40.700000000000003</v>
          </cell>
        </row>
        <row r="48">
          <cell r="C48">
            <v>26</v>
          </cell>
          <cell r="D48">
            <v>48.36</v>
          </cell>
        </row>
        <row r="49">
          <cell r="C49">
            <v>48</v>
          </cell>
          <cell r="D49">
            <v>81.12</v>
          </cell>
        </row>
        <row r="50">
          <cell r="C50">
            <v>23</v>
          </cell>
          <cell r="D50">
            <v>36.340000000000003</v>
          </cell>
        </row>
        <row r="51">
          <cell r="C51">
            <v>98</v>
          </cell>
          <cell r="D51">
            <v>128.38</v>
          </cell>
        </row>
        <row r="52">
          <cell r="C52">
            <v>75</v>
          </cell>
          <cell r="D52">
            <v>94.5</v>
          </cell>
        </row>
        <row r="53">
          <cell r="C53">
            <v>97</v>
          </cell>
          <cell r="D53">
            <v>110.58</v>
          </cell>
        </row>
        <row r="54">
          <cell r="C54">
            <v>124</v>
          </cell>
          <cell r="D54">
            <v>202.12</v>
          </cell>
        </row>
        <row r="55">
          <cell r="C55">
            <v>97</v>
          </cell>
          <cell r="D55">
            <v>85.36</v>
          </cell>
        </row>
        <row r="56">
          <cell r="C56">
            <v>51</v>
          </cell>
          <cell r="D56">
            <v>61.71</v>
          </cell>
        </row>
        <row r="57">
          <cell r="C57">
            <v>31</v>
          </cell>
          <cell r="D57">
            <v>61.69</v>
          </cell>
        </row>
        <row r="58">
          <cell r="C58">
            <v>97</v>
          </cell>
          <cell r="D58">
            <v>101.85</v>
          </cell>
        </row>
        <row r="59">
          <cell r="C59">
            <v>117</v>
          </cell>
          <cell r="D59">
            <v>121.68</v>
          </cell>
        </row>
        <row r="60">
          <cell r="C60">
            <v>121</v>
          </cell>
          <cell r="D60">
            <v>135.52000000000001</v>
          </cell>
        </row>
        <row r="61">
          <cell r="C61">
            <v>23</v>
          </cell>
          <cell r="D61">
            <v>43.47</v>
          </cell>
        </row>
        <row r="62">
          <cell r="C62">
            <v>129</v>
          </cell>
          <cell r="D62">
            <v>98.04</v>
          </cell>
        </row>
        <row r="63">
          <cell r="C63">
            <v>75</v>
          </cell>
          <cell r="D63">
            <v>132</v>
          </cell>
        </row>
        <row r="64">
          <cell r="C64">
            <v>75</v>
          </cell>
          <cell r="D64">
            <v>72</v>
          </cell>
        </row>
        <row r="65">
          <cell r="C65">
            <v>115</v>
          </cell>
          <cell r="D65">
            <v>116.15</v>
          </cell>
        </row>
        <row r="66">
          <cell r="C66">
            <v>85</v>
          </cell>
          <cell r="D66">
            <v>96.05</v>
          </cell>
        </row>
        <row r="67">
          <cell r="C67">
            <v>109</v>
          </cell>
          <cell r="D67">
            <v>91.56</v>
          </cell>
        </row>
        <row r="68">
          <cell r="C68">
            <v>125</v>
          </cell>
          <cell r="D68">
            <v>148.75</v>
          </cell>
        </row>
        <row r="69">
          <cell r="C69">
            <v>118</v>
          </cell>
          <cell r="D69">
            <v>134.52000000000001</v>
          </cell>
        </row>
        <row r="70">
          <cell r="C70">
            <v>119</v>
          </cell>
          <cell r="D70">
            <v>154.69999999999999</v>
          </cell>
        </row>
        <row r="71">
          <cell r="C71">
            <v>87</v>
          </cell>
          <cell r="D71">
            <v>144.41999999999999</v>
          </cell>
        </row>
        <row r="72">
          <cell r="C72">
            <v>75</v>
          </cell>
          <cell r="D72">
            <v>125.25</v>
          </cell>
        </row>
        <row r="73">
          <cell r="C73">
            <v>118</v>
          </cell>
          <cell r="D73">
            <v>87.32</v>
          </cell>
        </row>
        <row r="74">
          <cell r="C74">
            <v>111</v>
          </cell>
          <cell r="D74">
            <v>107.67</v>
          </cell>
        </row>
        <row r="75">
          <cell r="C75">
            <v>130</v>
          </cell>
          <cell r="D75">
            <v>158.6</v>
          </cell>
        </row>
        <row r="76">
          <cell r="C76">
            <v>107</v>
          </cell>
          <cell r="D76">
            <v>189.39</v>
          </cell>
        </row>
        <row r="77">
          <cell r="C77">
            <v>34</v>
          </cell>
          <cell r="D77">
            <v>30.94</v>
          </cell>
        </row>
        <row r="78">
          <cell r="C78">
            <v>36</v>
          </cell>
          <cell r="D78">
            <v>66.239999999999995</v>
          </cell>
        </row>
        <row r="79">
          <cell r="C79">
            <v>48</v>
          </cell>
          <cell r="D79">
            <v>72.959999999999994</v>
          </cell>
        </row>
        <row r="80">
          <cell r="C80">
            <v>76</v>
          </cell>
          <cell r="D80">
            <v>116.28</v>
          </cell>
        </row>
        <row r="81">
          <cell r="C81">
            <v>46</v>
          </cell>
          <cell r="D81">
            <v>53.36</v>
          </cell>
        </row>
        <row r="82">
          <cell r="C82">
            <v>123</v>
          </cell>
          <cell r="D82">
            <v>202.95</v>
          </cell>
        </row>
        <row r="83">
          <cell r="C83">
            <v>74</v>
          </cell>
          <cell r="D83">
            <v>51.06</v>
          </cell>
        </row>
        <row r="84">
          <cell r="C84">
            <v>93</v>
          </cell>
          <cell r="D84">
            <v>66.959999999999994</v>
          </cell>
        </row>
        <row r="85">
          <cell r="C85">
            <v>96</v>
          </cell>
          <cell r="D85">
            <v>149.76</v>
          </cell>
        </row>
        <row r="86">
          <cell r="C86">
            <v>75</v>
          </cell>
          <cell r="D86">
            <v>64.5</v>
          </cell>
        </row>
        <row r="87">
          <cell r="C87">
            <v>116</v>
          </cell>
          <cell r="D87">
            <v>111.36</v>
          </cell>
        </row>
        <row r="88">
          <cell r="C88">
            <v>45</v>
          </cell>
          <cell r="D88">
            <v>61.2</v>
          </cell>
        </row>
        <row r="89">
          <cell r="C89">
            <v>79</v>
          </cell>
          <cell r="D89">
            <v>64.78</v>
          </cell>
        </row>
        <row r="90">
          <cell r="C90">
            <v>111</v>
          </cell>
          <cell r="D90">
            <v>189.81</v>
          </cell>
        </row>
        <row r="91">
          <cell r="C91">
            <v>61</v>
          </cell>
          <cell r="D91">
            <v>70.760000000000005</v>
          </cell>
        </row>
        <row r="92">
          <cell r="C92">
            <v>22</v>
          </cell>
          <cell r="D92">
            <v>32.78</v>
          </cell>
        </row>
        <row r="93">
          <cell r="C93">
            <v>61</v>
          </cell>
          <cell r="D93">
            <v>96.99</v>
          </cell>
        </row>
        <row r="94">
          <cell r="C94">
            <v>47</v>
          </cell>
          <cell r="D94">
            <v>77.08</v>
          </cell>
        </row>
        <row r="95">
          <cell r="C95">
            <v>88</v>
          </cell>
          <cell r="D95">
            <v>152.24</v>
          </cell>
        </row>
        <row r="96">
          <cell r="C96">
            <v>83</v>
          </cell>
          <cell r="D96">
            <v>151.06</v>
          </cell>
        </row>
        <row r="97">
          <cell r="C97">
            <v>72</v>
          </cell>
          <cell r="D97">
            <v>131.76</v>
          </cell>
        </row>
        <row r="98">
          <cell r="C98">
            <v>87</v>
          </cell>
          <cell r="D98">
            <v>88.74</v>
          </cell>
        </row>
        <row r="99">
          <cell r="C99">
            <v>127</v>
          </cell>
          <cell r="D99">
            <v>205.74</v>
          </cell>
        </row>
        <row r="100">
          <cell r="C100">
            <v>26</v>
          </cell>
          <cell r="D100">
            <v>16.64</v>
          </cell>
        </row>
        <row r="101">
          <cell r="C101">
            <v>93</v>
          </cell>
          <cell r="D101">
            <v>114.39</v>
          </cell>
        </row>
        <row r="102">
          <cell r="C102">
            <v>100</v>
          </cell>
          <cell r="D102">
            <v>161</v>
          </cell>
        </row>
        <row r="103">
          <cell r="C103">
            <v>97</v>
          </cell>
          <cell r="D103">
            <v>112.52</v>
          </cell>
        </row>
        <row r="104">
          <cell r="C104">
            <v>34</v>
          </cell>
          <cell r="D104">
            <v>47.6</v>
          </cell>
        </row>
        <row r="105">
          <cell r="C105">
            <v>22</v>
          </cell>
          <cell r="D105">
            <v>21.12</v>
          </cell>
        </row>
        <row r="106">
          <cell r="C106">
            <v>68</v>
          </cell>
          <cell r="D106">
            <v>46.24</v>
          </cell>
        </row>
        <row r="107">
          <cell r="C107">
            <v>174</v>
          </cell>
          <cell r="D107">
            <v>70.84</v>
          </cell>
        </row>
        <row r="108">
          <cell r="C108">
            <v>109</v>
          </cell>
          <cell r="D108">
            <v>159.13999999999999</v>
          </cell>
        </row>
        <row r="109">
          <cell r="C109">
            <v>83</v>
          </cell>
          <cell r="D109">
            <v>75.53</v>
          </cell>
        </row>
        <row r="110">
          <cell r="C110">
            <v>30</v>
          </cell>
          <cell r="D110">
            <v>47.4</v>
          </cell>
        </row>
        <row r="111">
          <cell r="C111">
            <v>117</v>
          </cell>
          <cell r="D111">
            <v>231.66</v>
          </cell>
        </row>
        <row r="112">
          <cell r="C112">
            <v>127</v>
          </cell>
          <cell r="D112">
            <v>110.49</v>
          </cell>
        </row>
        <row r="113">
          <cell r="C113">
            <v>111</v>
          </cell>
          <cell r="D113">
            <v>183.15</v>
          </cell>
        </row>
        <row r="114">
          <cell r="C114">
            <v>61</v>
          </cell>
          <cell r="D114">
            <v>61.61</v>
          </cell>
        </row>
        <row r="115">
          <cell r="C115">
            <v>76</v>
          </cell>
          <cell r="D115">
            <v>129.19999999999999</v>
          </cell>
        </row>
        <row r="116">
          <cell r="C116">
            <v>29</v>
          </cell>
          <cell r="D116">
            <v>37.99</v>
          </cell>
        </row>
        <row r="117">
          <cell r="C117">
            <v>114</v>
          </cell>
          <cell r="D117">
            <v>102.6</v>
          </cell>
        </row>
        <row r="118">
          <cell r="C118">
            <v>73</v>
          </cell>
          <cell r="D118">
            <v>132.13</v>
          </cell>
        </row>
        <row r="119">
          <cell r="C119">
            <v>106</v>
          </cell>
          <cell r="D119">
            <v>79.5</v>
          </cell>
        </row>
        <row r="120">
          <cell r="C120">
            <v>125</v>
          </cell>
          <cell r="D120">
            <v>221.25</v>
          </cell>
        </row>
        <row r="121">
          <cell r="C121">
            <v>126</v>
          </cell>
          <cell r="D121">
            <v>128.52000000000001</v>
          </cell>
        </row>
        <row r="122">
          <cell r="C122">
            <v>117</v>
          </cell>
          <cell r="D122">
            <v>167.31</v>
          </cell>
        </row>
        <row r="123">
          <cell r="C123">
            <v>33</v>
          </cell>
          <cell r="D123">
            <v>24.75</v>
          </cell>
        </row>
        <row r="124">
          <cell r="C124">
            <v>113</v>
          </cell>
          <cell r="D124">
            <v>70.06</v>
          </cell>
        </row>
        <row r="125">
          <cell r="C125">
            <v>68</v>
          </cell>
          <cell r="D125">
            <v>123.76</v>
          </cell>
        </row>
        <row r="126">
          <cell r="C126">
            <v>93</v>
          </cell>
          <cell r="D126">
            <v>68.819999999999993</v>
          </cell>
        </row>
        <row r="127">
          <cell r="C127">
            <v>71</v>
          </cell>
          <cell r="D127">
            <v>75.260000000000005</v>
          </cell>
        </row>
        <row r="128">
          <cell r="C128">
            <v>80</v>
          </cell>
          <cell r="D128">
            <v>137.6</v>
          </cell>
        </row>
        <row r="129">
          <cell r="C129">
            <v>66</v>
          </cell>
          <cell r="D129">
            <v>52.14</v>
          </cell>
        </row>
        <row r="130">
          <cell r="C130">
            <v>115</v>
          </cell>
          <cell r="D130">
            <v>159.85</v>
          </cell>
        </row>
        <row r="131">
          <cell r="C131">
            <v>85</v>
          </cell>
          <cell r="D131">
            <v>164.05</v>
          </cell>
        </row>
        <row r="132">
          <cell r="C132">
            <v>58</v>
          </cell>
          <cell r="D132">
            <v>79.459999999999994</v>
          </cell>
        </row>
        <row r="133">
          <cell r="C133">
            <v>26</v>
          </cell>
          <cell r="D133">
            <v>28.08</v>
          </cell>
        </row>
        <row r="134">
          <cell r="C134">
            <v>99</v>
          </cell>
          <cell r="D134">
            <v>177.21</v>
          </cell>
        </row>
        <row r="135">
          <cell r="C135">
            <v>53</v>
          </cell>
          <cell r="D135">
            <v>58.3</v>
          </cell>
        </row>
        <row r="136">
          <cell r="C136">
            <v>62</v>
          </cell>
          <cell r="D136">
            <v>62.62</v>
          </cell>
        </row>
        <row r="137">
          <cell r="C137">
            <v>91</v>
          </cell>
          <cell r="D137">
            <v>163.80000000000001</v>
          </cell>
        </row>
        <row r="138">
          <cell r="C138">
            <v>95</v>
          </cell>
          <cell r="D138">
            <v>145.35</v>
          </cell>
        </row>
        <row r="139">
          <cell r="C139">
            <v>69</v>
          </cell>
          <cell r="D139">
            <v>50.37</v>
          </cell>
        </row>
        <row r="140">
          <cell r="C140">
            <v>102</v>
          </cell>
          <cell r="D140">
            <v>125.46</v>
          </cell>
        </row>
        <row r="141">
          <cell r="C141">
            <v>50</v>
          </cell>
          <cell r="D141">
            <v>49</v>
          </cell>
        </row>
        <row r="142">
          <cell r="C142">
            <v>26</v>
          </cell>
          <cell r="D142">
            <v>32.24</v>
          </cell>
        </row>
        <row r="143">
          <cell r="C143">
            <v>120</v>
          </cell>
          <cell r="D143">
            <v>234</v>
          </cell>
        </row>
        <row r="144">
          <cell r="C144">
            <v>78</v>
          </cell>
          <cell r="D144">
            <v>128.69999999999999</v>
          </cell>
        </row>
        <row r="145">
          <cell r="C145">
            <v>54</v>
          </cell>
          <cell r="D145">
            <v>57.24</v>
          </cell>
        </row>
        <row r="146">
          <cell r="C146">
            <v>40</v>
          </cell>
          <cell r="D146">
            <v>32.799999999999997</v>
          </cell>
        </row>
        <row r="147">
          <cell r="C147">
            <v>22</v>
          </cell>
          <cell r="D147">
            <v>37.4</v>
          </cell>
        </row>
        <row r="148">
          <cell r="C148">
            <v>52</v>
          </cell>
          <cell r="D148">
            <v>43.68</v>
          </cell>
        </row>
        <row r="149">
          <cell r="C149">
            <v>34</v>
          </cell>
          <cell r="D149">
            <v>56.1</v>
          </cell>
        </row>
        <row r="150">
          <cell r="C150">
            <v>92</v>
          </cell>
          <cell r="D150">
            <v>77.28</v>
          </cell>
        </row>
        <row r="151">
          <cell r="C151">
            <v>20</v>
          </cell>
          <cell r="D151">
            <v>33.6</v>
          </cell>
        </row>
        <row r="152">
          <cell r="C152">
            <v>42</v>
          </cell>
          <cell r="D152">
            <v>31.5</v>
          </cell>
        </row>
        <row r="153">
          <cell r="C153">
            <v>35</v>
          </cell>
          <cell r="D153">
            <v>23.8</v>
          </cell>
        </row>
        <row r="154">
          <cell r="C154">
            <v>54</v>
          </cell>
          <cell r="D154">
            <v>79.92</v>
          </cell>
        </row>
        <row r="155">
          <cell r="C155">
            <v>29</v>
          </cell>
          <cell r="D155">
            <v>20.010000000000002</v>
          </cell>
        </row>
        <row r="156">
          <cell r="C156">
            <v>121</v>
          </cell>
          <cell r="D156">
            <v>209.33</v>
          </cell>
        </row>
        <row r="157">
          <cell r="C157">
            <v>92</v>
          </cell>
          <cell r="D157">
            <v>115</v>
          </cell>
        </row>
        <row r="158">
          <cell r="C158">
            <v>46</v>
          </cell>
          <cell r="D158">
            <v>65.78</v>
          </cell>
        </row>
        <row r="159">
          <cell r="C159">
            <v>122</v>
          </cell>
          <cell r="D159">
            <v>241.56</v>
          </cell>
        </row>
        <row r="160">
          <cell r="C160">
            <v>27</v>
          </cell>
          <cell r="D160">
            <v>42.93</v>
          </cell>
        </row>
        <row r="161">
          <cell r="C161">
            <v>83</v>
          </cell>
          <cell r="D161">
            <v>122.84</v>
          </cell>
        </row>
        <row r="162">
          <cell r="C162">
            <v>73</v>
          </cell>
          <cell r="D162">
            <v>138.69999999999999</v>
          </cell>
        </row>
        <row r="163">
          <cell r="C163">
            <v>125</v>
          </cell>
          <cell r="D163">
            <v>177.5</v>
          </cell>
        </row>
        <row r="164">
          <cell r="C164">
            <v>125</v>
          </cell>
          <cell r="D164">
            <v>200</v>
          </cell>
        </row>
        <row r="165">
          <cell r="C165">
            <v>120</v>
          </cell>
          <cell r="D165">
            <v>237.6</v>
          </cell>
        </row>
        <row r="166">
          <cell r="C166">
            <v>34</v>
          </cell>
          <cell r="D166">
            <v>63.92</v>
          </cell>
        </row>
        <row r="167">
          <cell r="C167">
            <v>65</v>
          </cell>
          <cell r="D167">
            <v>74.099999999999994</v>
          </cell>
        </row>
        <row r="168">
          <cell r="C168">
            <v>104</v>
          </cell>
          <cell r="D168">
            <v>106.08</v>
          </cell>
        </row>
        <row r="169">
          <cell r="C169">
            <v>116</v>
          </cell>
          <cell r="D169">
            <v>187.92</v>
          </cell>
        </row>
        <row r="170">
          <cell r="C170">
            <v>126</v>
          </cell>
          <cell r="D170">
            <v>246.96</v>
          </cell>
        </row>
        <row r="171">
          <cell r="C171">
            <v>42</v>
          </cell>
          <cell r="D171">
            <v>56.7</v>
          </cell>
        </row>
        <row r="172">
          <cell r="C172">
            <v>24</v>
          </cell>
          <cell r="D172">
            <v>16.079999999999998</v>
          </cell>
        </row>
        <row r="173">
          <cell r="C173">
            <v>40</v>
          </cell>
          <cell r="D173">
            <v>27.2</v>
          </cell>
        </row>
        <row r="174">
          <cell r="C174">
            <v>24</v>
          </cell>
          <cell r="D174">
            <v>21.6</v>
          </cell>
        </row>
        <row r="175">
          <cell r="C175">
            <v>102</v>
          </cell>
          <cell r="D175">
            <v>116.28</v>
          </cell>
        </row>
        <row r="176">
          <cell r="C176">
            <v>31</v>
          </cell>
          <cell r="D176">
            <v>61.38</v>
          </cell>
        </row>
        <row r="177">
          <cell r="C177">
            <v>113</v>
          </cell>
          <cell r="D177">
            <v>73.45</v>
          </cell>
        </row>
        <row r="178">
          <cell r="C178">
            <v>117</v>
          </cell>
          <cell r="D178">
            <v>149.76</v>
          </cell>
        </row>
        <row r="179">
          <cell r="C179">
            <v>71</v>
          </cell>
          <cell r="D179">
            <v>103.66</v>
          </cell>
        </row>
        <row r="180">
          <cell r="C180">
            <v>58</v>
          </cell>
          <cell r="D180">
            <v>71.92</v>
          </cell>
        </row>
        <row r="181">
          <cell r="C181">
            <v>93</v>
          </cell>
          <cell r="D181">
            <v>97.65</v>
          </cell>
        </row>
        <row r="182">
          <cell r="C182">
            <v>112</v>
          </cell>
          <cell r="D182">
            <v>155.68</v>
          </cell>
        </row>
        <row r="183">
          <cell r="C183">
            <v>21</v>
          </cell>
          <cell r="D183">
            <v>15.12</v>
          </cell>
        </row>
        <row r="184">
          <cell r="C184">
            <v>78</v>
          </cell>
          <cell r="D184">
            <v>92.04</v>
          </cell>
        </row>
        <row r="185">
          <cell r="C185">
            <v>31</v>
          </cell>
          <cell r="D185">
            <v>60.45</v>
          </cell>
        </row>
        <row r="186">
          <cell r="C186">
            <v>38</v>
          </cell>
          <cell r="D186">
            <v>61.56</v>
          </cell>
        </row>
        <row r="187">
          <cell r="C187">
            <v>108</v>
          </cell>
          <cell r="D187">
            <v>72.36</v>
          </cell>
        </row>
        <row r="188">
          <cell r="C188">
            <v>73</v>
          </cell>
          <cell r="D188">
            <v>81.760000000000005</v>
          </cell>
        </row>
        <row r="189">
          <cell r="C189">
            <v>86</v>
          </cell>
          <cell r="D189">
            <v>67.94</v>
          </cell>
        </row>
        <row r="190">
          <cell r="C190">
            <v>46</v>
          </cell>
          <cell r="D190">
            <v>58.88</v>
          </cell>
        </row>
        <row r="191">
          <cell r="C191">
            <v>34</v>
          </cell>
          <cell r="D191">
            <v>45.56</v>
          </cell>
        </row>
        <row r="192">
          <cell r="C192">
            <v>73</v>
          </cell>
          <cell r="D192">
            <v>114.61</v>
          </cell>
        </row>
        <row r="193">
          <cell r="C193">
            <v>109</v>
          </cell>
          <cell r="D193">
            <v>184.21</v>
          </cell>
        </row>
        <row r="194">
          <cell r="C194">
            <v>97</v>
          </cell>
          <cell r="D194">
            <v>189.15</v>
          </cell>
        </row>
        <row r="195">
          <cell r="C195">
            <v>57</v>
          </cell>
          <cell r="D195">
            <v>83.22</v>
          </cell>
        </row>
        <row r="196">
          <cell r="C196">
            <v>110</v>
          </cell>
          <cell r="D196">
            <v>119.9</v>
          </cell>
        </row>
        <row r="197">
          <cell r="C197">
            <v>66</v>
          </cell>
          <cell r="D197">
            <v>107.58</v>
          </cell>
        </row>
        <row r="198">
          <cell r="C198">
            <v>57</v>
          </cell>
          <cell r="D198">
            <v>87.21</v>
          </cell>
        </row>
        <row r="199">
          <cell r="C199">
            <v>33</v>
          </cell>
          <cell r="D199">
            <v>22.44</v>
          </cell>
        </row>
        <row r="200">
          <cell r="C200">
            <v>98</v>
          </cell>
          <cell r="D200">
            <v>171.5</v>
          </cell>
        </row>
        <row r="201">
          <cell r="C201">
            <v>38</v>
          </cell>
          <cell r="D201">
            <v>46.74</v>
          </cell>
        </row>
        <row r="202">
          <cell r="C202">
            <v>106</v>
          </cell>
          <cell r="D202">
            <v>93.28</v>
          </cell>
        </row>
        <row r="203">
          <cell r="C203">
            <v>51</v>
          </cell>
          <cell r="D203">
            <v>41.31</v>
          </cell>
        </row>
        <row r="204">
          <cell r="C204">
            <v>39</v>
          </cell>
          <cell r="D204">
            <v>56.94</v>
          </cell>
        </row>
        <row r="205">
          <cell r="C205">
            <v>129</v>
          </cell>
          <cell r="D205">
            <v>108.36</v>
          </cell>
        </row>
        <row r="206">
          <cell r="C206">
            <v>64</v>
          </cell>
          <cell r="D206">
            <v>128</v>
          </cell>
        </row>
        <row r="207">
          <cell r="C207">
            <v>53</v>
          </cell>
          <cell r="D207">
            <v>71.02</v>
          </cell>
        </row>
        <row r="208">
          <cell r="C208">
            <v>94</v>
          </cell>
          <cell r="D208">
            <v>112.8</v>
          </cell>
        </row>
        <row r="209">
          <cell r="C209">
            <v>128</v>
          </cell>
          <cell r="D209">
            <v>97.28</v>
          </cell>
        </row>
        <row r="210">
          <cell r="C210">
            <v>87</v>
          </cell>
          <cell r="D210">
            <v>142.68</v>
          </cell>
        </row>
        <row r="211">
          <cell r="C211">
            <v>124</v>
          </cell>
          <cell r="D211">
            <v>93</v>
          </cell>
        </row>
        <row r="212">
          <cell r="C212">
            <v>128</v>
          </cell>
          <cell r="D212">
            <v>172.8</v>
          </cell>
        </row>
        <row r="213">
          <cell r="C213">
            <v>47</v>
          </cell>
          <cell r="D213">
            <v>80.37</v>
          </cell>
        </row>
        <row r="214">
          <cell r="C214">
            <v>29</v>
          </cell>
          <cell r="D214">
            <v>38.86</v>
          </cell>
        </row>
        <row r="215">
          <cell r="C215">
            <v>50</v>
          </cell>
          <cell r="D215">
            <v>68</v>
          </cell>
        </row>
        <row r="216">
          <cell r="C216">
            <v>57</v>
          </cell>
          <cell r="D216">
            <v>52.44</v>
          </cell>
        </row>
        <row r="217">
          <cell r="C217">
            <v>45</v>
          </cell>
          <cell r="D217">
            <v>49.95</v>
          </cell>
        </row>
        <row r="218">
          <cell r="C218">
            <v>108</v>
          </cell>
          <cell r="D218">
            <v>100.44</v>
          </cell>
        </row>
        <row r="219">
          <cell r="C219">
            <v>114</v>
          </cell>
          <cell r="D219">
            <v>76.38</v>
          </cell>
        </row>
        <row r="220">
          <cell r="C220">
            <v>74</v>
          </cell>
          <cell r="D220">
            <v>55.5</v>
          </cell>
        </row>
        <row r="221">
          <cell r="C221">
            <v>26</v>
          </cell>
          <cell r="D221">
            <v>32.24</v>
          </cell>
        </row>
        <row r="222">
          <cell r="C222">
            <v>111</v>
          </cell>
          <cell r="D222">
            <v>95.46</v>
          </cell>
        </row>
        <row r="223">
          <cell r="C223">
            <v>62</v>
          </cell>
          <cell r="D223">
            <v>38.44</v>
          </cell>
        </row>
        <row r="224">
          <cell r="C224">
            <v>119</v>
          </cell>
          <cell r="D224">
            <v>232.05</v>
          </cell>
        </row>
        <row r="225">
          <cell r="C225">
            <v>44</v>
          </cell>
          <cell r="D225">
            <v>33.44</v>
          </cell>
        </row>
        <row r="226">
          <cell r="C226">
            <v>130</v>
          </cell>
          <cell r="D226">
            <v>114.4</v>
          </cell>
        </row>
        <row r="227">
          <cell r="C227">
            <v>82</v>
          </cell>
          <cell r="D227">
            <v>95.12</v>
          </cell>
        </row>
        <row r="228">
          <cell r="C228">
            <v>40</v>
          </cell>
          <cell r="D228">
            <v>63.2</v>
          </cell>
        </row>
        <row r="229">
          <cell r="C229">
            <v>59</v>
          </cell>
          <cell r="D229">
            <v>96.76</v>
          </cell>
        </row>
        <row r="230">
          <cell r="C230">
            <v>48</v>
          </cell>
          <cell r="D230">
            <v>29.28</v>
          </cell>
        </row>
        <row r="231">
          <cell r="C231">
            <v>116</v>
          </cell>
          <cell r="D231">
            <v>83.52</v>
          </cell>
        </row>
        <row r="232">
          <cell r="C232">
            <v>111</v>
          </cell>
          <cell r="D232">
            <v>96.57</v>
          </cell>
        </row>
        <row r="233">
          <cell r="C233">
            <v>64</v>
          </cell>
          <cell r="D233">
            <v>89.6</v>
          </cell>
        </row>
        <row r="234">
          <cell r="C234">
            <v>83</v>
          </cell>
          <cell r="D234">
            <v>64.739999999999995</v>
          </cell>
        </row>
        <row r="235">
          <cell r="C235">
            <v>114</v>
          </cell>
          <cell r="D235">
            <v>161.88</v>
          </cell>
        </row>
        <row r="236">
          <cell r="C236">
            <v>68</v>
          </cell>
          <cell r="D236">
            <v>42.16</v>
          </cell>
        </row>
        <row r="237">
          <cell r="C237">
            <v>23</v>
          </cell>
          <cell r="D237">
            <v>42.09</v>
          </cell>
        </row>
        <row r="238">
          <cell r="C238">
            <v>40</v>
          </cell>
          <cell r="D238">
            <v>78</v>
          </cell>
        </row>
        <row r="239">
          <cell r="C239">
            <v>100</v>
          </cell>
          <cell r="D239">
            <v>146</v>
          </cell>
        </row>
        <row r="240">
          <cell r="C240">
            <v>32</v>
          </cell>
          <cell r="D240">
            <v>42.88</v>
          </cell>
        </row>
        <row r="241">
          <cell r="C241">
            <v>39</v>
          </cell>
          <cell r="D241">
            <v>62.4</v>
          </cell>
        </row>
        <row r="242">
          <cell r="C242">
            <v>30</v>
          </cell>
          <cell r="D242">
            <v>52.8</v>
          </cell>
        </row>
        <row r="243">
          <cell r="C243">
            <v>27</v>
          </cell>
          <cell r="D243">
            <v>31.05</v>
          </cell>
        </row>
        <row r="244">
          <cell r="C244">
            <v>98</v>
          </cell>
          <cell r="D244">
            <v>195.02</v>
          </cell>
        </row>
        <row r="245">
          <cell r="C245">
            <v>103</v>
          </cell>
          <cell r="D245">
            <v>69.010000000000005</v>
          </cell>
        </row>
        <row r="246">
          <cell r="C246">
            <v>53</v>
          </cell>
          <cell r="D246">
            <v>92.22</v>
          </cell>
        </row>
        <row r="247">
          <cell r="C247">
            <v>34</v>
          </cell>
          <cell r="D247">
            <v>47.26</v>
          </cell>
        </row>
        <row r="248">
          <cell r="C248">
            <v>76</v>
          </cell>
          <cell r="D248">
            <v>140.6</v>
          </cell>
        </row>
        <row r="249">
          <cell r="C249">
            <v>101</v>
          </cell>
          <cell r="D249">
            <v>195.94</v>
          </cell>
        </row>
        <row r="250">
          <cell r="C250">
            <v>36</v>
          </cell>
          <cell r="D250">
            <v>60.84</v>
          </cell>
        </row>
        <row r="251">
          <cell r="C251">
            <v>49</v>
          </cell>
          <cell r="D251">
            <v>97.02</v>
          </cell>
        </row>
        <row r="252">
          <cell r="C252">
            <v>56</v>
          </cell>
          <cell r="D252">
            <v>48.16</v>
          </cell>
        </row>
        <row r="253">
          <cell r="C253">
            <v>82</v>
          </cell>
          <cell r="D253">
            <v>149.24</v>
          </cell>
        </row>
        <row r="254">
          <cell r="C254">
            <v>124</v>
          </cell>
          <cell r="D254">
            <v>239.32</v>
          </cell>
        </row>
        <row r="255">
          <cell r="C255">
            <v>82</v>
          </cell>
          <cell r="D255">
            <v>159.9</v>
          </cell>
        </row>
        <row r="256">
          <cell r="C256">
            <v>24</v>
          </cell>
          <cell r="D256">
            <v>31.92</v>
          </cell>
        </row>
        <row r="257">
          <cell r="C257">
            <v>49</v>
          </cell>
          <cell r="D257">
            <v>93.59</v>
          </cell>
        </row>
        <row r="258">
          <cell r="C258">
            <v>34</v>
          </cell>
          <cell r="D258">
            <v>36.04</v>
          </cell>
        </row>
        <row r="259">
          <cell r="C259">
            <v>57</v>
          </cell>
          <cell r="D259">
            <v>102.6</v>
          </cell>
        </row>
        <row r="260">
          <cell r="C260">
            <v>76</v>
          </cell>
          <cell r="D260">
            <v>57.76</v>
          </cell>
        </row>
        <row r="261">
          <cell r="C261">
            <v>76</v>
          </cell>
          <cell r="D261">
            <v>97.28</v>
          </cell>
        </row>
        <row r="262">
          <cell r="C262">
            <v>73</v>
          </cell>
          <cell r="D262">
            <v>139.43</v>
          </cell>
        </row>
        <row r="263">
          <cell r="C263">
            <v>26</v>
          </cell>
          <cell r="D263">
            <v>16.64</v>
          </cell>
        </row>
        <row r="264">
          <cell r="C264">
            <v>43</v>
          </cell>
          <cell r="D264">
            <v>41.71</v>
          </cell>
        </row>
        <row r="265">
          <cell r="C265">
            <v>76</v>
          </cell>
          <cell r="D265">
            <v>106.4</v>
          </cell>
        </row>
        <row r="266">
          <cell r="C266">
            <v>80</v>
          </cell>
          <cell r="D266">
            <v>115.2</v>
          </cell>
        </row>
        <row r="267">
          <cell r="C267">
            <v>24</v>
          </cell>
          <cell r="D267">
            <v>17.28</v>
          </cell>
        </row>
        <row r="268">
          <cell r="C268">
            <v>44</v>
          </cell>
          <cell r="D268">
            <v>80.52</v>
          </cell>
        </row>
        <row r="269">
          <cell r="C269">
            <v>59</v>
          </cell>
          <cell r="D269">
            <v>46.61</v>
          </cell>
        </row>
        <row r="270">
          <cell r="C270">
            <v>69</v>
          </cell>
          <cell r="D270">
            <v>126.96</v>
          </cell>
        </row>
        <row r="271">
          <cell r="C271">
            <v>95</v>
          </cell>
          <cell r="D271">
            <v>161.5</v>
          </cell>
        </row>
        <row r="272">
          <cell r="C272">
            <v>92</v>
          </cell>
          <cell r="D272">
            <v>144.44</v>
          </cell>
        </row>
        <row r="273">
          <cell r="C273">
            <v>37</v>
          </cell>
          <cell r="D273">
            <v>50.69</v>
          </cell>
        </row>
        <row r="274">
          <cell r="C274">
            <v>105</v>
          </cell>
          <cell r="D274">
            <v>160.65</v>
          </cell>
        </row>
        <row r="275">
          <cell r="C275">
            <v>126</v>
          </cell>
          <cell r="D275">
            <v>231.84</v>
          </cell>
        </row>
        <row r="276">
          <cell r="C276">
            <v>37</v>
          </cell>
          <cell r="D276">
            <v>50.32</v>
          </cell>
        </row>
        <row r="277">
          <cell r="C277">
            <v>31</v>
          </cell>
          <cell r="D277">
            <v>61.38</v>
          </cell>
        </row>
        <row r="278">
          <cell r="C278">
            <v>49</v>
          </cell>
          <cell r="D278">
            <v>47.04</v>
          </cell>
        </row>
        <row r="279">
          <cell r="C279">
            <v>37</v>
          </cell>
          <cell r="D279">
            <v>67.34</v>
          </cell>
        </row>
        <row r="280">
          <cell r="C280">
            <v>83</v>
          </cell>
          <cell r="D280">
            <v>70.55</v>
          </cell>
        </row>
        <row r="281">
          <cell r="C281">
            <v>98</v>
          </cell>
          <cell r="D281">
            <v>156.80000000000001</v>
          </cell>
        </row>
        <row r="282">
          <cell r="C282">
            <v>38</v>
          </cell>
          <cell r="D282">
            <v>39.14</v>
          </cell>
        </row>
        <row r="283">
          <cell r="C283">
            <v>101</v>
          </cell>
          <cell r="D283">
            <v>165.64</v>
          </cell>
        </row>
        <row r="284">
          <cell r="C284">
            <v>53</v>
          </cell>
          <cell r="D284">
            <v>71.55</v>
          </cell>
        </row>
        <row r="285">
          <cell r="C285">
            <v>130</v>
          </cell>
          <cell r="D285">
            <v>218.4</v>
          </cell>
        </row>
        <row r="286">
          <cell r="C286">
            <v>84</v>
          </cell>
          <cell r="D286">
            <v>89.88</v>
          </cell>
        </row>
        <row r="287">
          <cell r="C287">
            <v>102</v>
          </cell>
          <cell r="D287">
            <v>72.42</v>
          </cell>
        </row>
        <row r="288">
          <cell r="C288">
            <v>122</v>
          </cell>
          <cell r="D288">
            <v>146.4</v>
          </cell>
        </row>
        <row r="289">
          <cell r="C289">
            <v>27</v>
          </cell>
          <cell r="D289">
            <v>49.68</v>
          </cell>
        </row>
        <row r="290">
          <cell r="C290">
            <v>42</v>
          </cell>
          <cell r="D290">
            <v>52.92</v>
          </cell>
        </row>
        <row r="291">
          <cell r="C291">
            <v>95</v>
          </cell>
          <cell r="D291">
            <v>126.35</v>
          </cell>
        </row>
        <row r="292">
          <cell r="C292">
            <v>100</v>
          </cell>
          <cell r="D292">
            <v>112</v>
          </cell>
        </row>
        <row r="293">
          <cell r="C293">
            <v>96</v>
          </cell>
          <cell r="D293">
            <v>120.96</v>
          </cell>
        </row>
        <row r="294">
          <cell r="C294">
            <v>99</v>
          </cell>
          <cell r="D294">
            <v>75.239999999999995</v>
          </cell>
        </row>
        <row r="295">
          <cell r="C295">
            <v>89</v>
          </cell>
          <cell r="D295">
            <v>64.97</v>
          </cell>
        </row>
        <row r="296">
          <cell r="C296">
            <v>81</v>
          </cell>
          <cell r="D296">
            <v>119.07</v>
          </cell>
        </row>
        <row r="297">
          <cell r="C297">
            <v>128</v>
          </cell>
          <cell r="D297">
            <v>96</v>
          </cell>
        </row>
        <row r="298">
          <cell r="C298">
            <v>33</v>
          </cell>
          <cell r="D298">
            <v>25.41</v>
          </cell>
        </row>
        <row r="299">
          <cell r="C299">
            <v>84</v>
          </cell>
          <cell r="D299">
            <v>115.92</v>
          </cell>
        </row>
        <row r="300">
          <cell r="C300">
            <v>122</v>
          </cell>
          <cell r="D300">
            <v>224.48</v>
          </cell>
        </row>
        <row r="301">
          <cell r="C301">
            <v>73</v>
          </cell>
          <cell r="D301">
            <v>122.64</v>
          </cell>
        </row>
        <row r="302">
          <cell r="C302">
            <v>77</v>
          </cell>
          <cell r="D302">
            <v>125.51</v>
          </cell>
        </row>
        <row r="303">
          <cell r="C303">
            <v>91</v>
          </cell>
          <cell r="D303">
            <v>74.62</v>
          </cell>
        </row>
        <row r="304">
          <cell r="C304">
            <v>47</v>
          </cell>
          <cell r="D304">
            <v>65.8</v>
          </cell>
        </row>
        <row r="305">
          <cell r="C305">
            <v>22</v>
          </cell>
          <cell r="D305">
            <v>24.42</v>
          </cell>
        </row>
        <row r="306">
          <cell r="C306">
            <v>65</v>
          </cell>
          <cell r="D306">
            <v>89.7</v>
          </cell>
        </row>
        <row r="307">
          <cell r="C307">
            <v>107</v>
          </cell>
          <cell r="D307">
            <v>167.99</v>
          </cell>
        </row>
        <row r="308">
          <cell r="C308">
            <v>43</v>
          </cell>
          <cell r="D308">
            <v>33.97</v>
          </cell>
        </row>
        <row r="309">
          <cell r="C309">
            <v>102</v>
          </cell>
          <cell r="D309">
            <v>84.66</v>
          </cell>
        </row>
        <row r="310">
          <cell r="C310">
            <v>81</v>
          </cell>
          <cell r="D310">
            <v>127.98</v>
          </cell>
        </row>
        <row r="311">
          <cell r="C311">
            <v>126</v>
          </cell>
          <cell r="D311">
            <v>197.82</v>
          </cell>
        </row>
        <row r="312">
          <cell r="C312">
            <v>78</v>
          </cell>
          <cell r="D312">
            <v>60.84</v>
          </cell>
        </row>
        <row r="313">
          <cell r="C313">
            <v>85</v>
          </cell>
          <cell r="D313">
            <v>51</v>
          </cell>
        </row>
        <row r="314">
          <cell r="C314">
            <v>52</v>
          </cell>
          <cell r="D314">
            <v>101.4</v>
          </cell>
        </row>
        <row r="315">
          <cell r="C315">
            <v>63</v>
          </cell>
          <cell r="D315">
            <v>57.96</v>
          </cell>
        </row>
        <row r="316">
          <cell r="C316">
            <v>121</v>
          </cell>
          <cell r="D316">
            <v>122.21</v>
          </cell>
        </row>
        <row r="317">
          <cell r="C317">
            <v>29</v>
          </cell>
          <cell r="D317">
            <v>34.51</v>
          </cell>
        </row>
        <row r="318">
          <cell r="C318">
            <v>114</v>
          </cell>
          <cell r="D318">
            <v>197.22</v>
          </cell>
        </row>
        <row r="319">
          <cell r="C319">
            <v>79</v>
          </cell>
          <cell r="D319">
            <v>135.09</v>
          </cell>
        </row>
        <row r="320">
          <cell r="C320">
            <v>121</v>
          </cell>
          <cell r="D320">
            <v>101.64</v>
          </cell>
        </row>
        <row r="321">
          <cell r="C321">
            <v>25</v>
          </cell>
          <cell r="D321">
            <v>23.5</v>
          </cell>
        </row>
        <row r="322">
          <cell r="C322">
            <v>32</v>
          </cell>
          <cell r="D322">
            <v>42.24</v>
          </cell>
        </row>
        <row r="323">
          <cell r="C323">
            <v>27</v>
          </cell>
          <cell r="D323">
            <v>48.06</v>
          </cell>
        </row>
        <row r="324">
          <cell r="C324">
            <v>93</v>
          </cell>
          <cell r="D324">
            <v>142.29</v>
          </cell>
        </row>
        <row r="325">
          <cell r="C325">
            <v>93</v>
          </cell>
          <cell r="D325">
            <v>72.540000000000006</v>
          </cell>
        </row>
        <row r="326">
          <cell r="C326">
            <v>37</v>
          </cell>
          <cell r="D326">
            <v>27.01</v>
          </cell>
        </row>
        <row r="327">
          <cell r="C327">
            <v>49</v>
          </cell>
          <cell r="D327">
            <v>45.57</v>
          </cell>
        </row>
        <row r="328">
          <cell r="C328">
            <v>75</v>
          </cell>
          <cell r="D328">
            <v>107.25</v>
          </cell>
        </row>
        <row r="329">
          <cell r="C329">
            <v>99</v>
          </cell>
          <cell r="D329">
            <v>167.31</v>
          </cell>
        </row>
        <row r="330">
          <cell r="C330">
            <v>40</v>
          </cell>
          <cell r="D330">
            <v>74.400000000000006</v>
          </cell>
        </row>
        <row r="331">
          <cell r="C331">
            <v>119</v>
          </cell>
          <cell r="D331">
            <v>73.78</v>
          </cell>
        </row>
        <row r="332">
          <cell r="C332">
            <v>122</v>
          </cell>
          <cell r="D332">
            <v>192.76</v>
          </cell>
        </row>
        <row r="333">
          <cell r="C333">
            <v>87</v>
          </cell>
          <cell r="D333">
            <v>57.42</v>
          </cell>
        </row>
        <row r="334">
          <cell r="C334">
            <v>106</v>
          </cell>
          <cell r="D334">
            <v>167.48</v>
          </cell>
        </row>
        <row r="335">
          <cell r="C335">
            <v>88</v>
          </cell>
          <cell r="D335">
            <v>152.24</v>
          </cell>
        </row>
        <row r="336">
          <cell r="C336">
            <v>60</v>
          </cell>
          <cell r="D336">
            <v>88.2</v>
          </cell>
        </row>
        <row r="337">
          <cell r="C337">
            <v>51</v>
          </cell>
          <cell r="D337">
            <v>52.02</v>
          </cell>
        </row>
        <row r="338">
          <cell r="C338">
            <v>44</v>
          </cell>
          <cell r="D338">
            <v>58.08</v>
          </cell>
        </row>
        <row r="339">
          <cell r="C339">
            <v>40</v>
          </cell>
          <cell r="D339">
            <v>57.2</v>
          </cell>
        </row>
        <row r="340">
          <cell r="C340">
            <v>30</v>
          </cell>
          <cell r="D340">
            <v>42.3</v>
          </cell>
        </row>
        <row r="341">
          <cell r="C341">
            <v>115</v>
          </cell>
          <cell r="D341">
            <v>157.55000000000001</v>
          </cell>
        </row>
        <row r="342">
          <cell r="C342">
            <v>104</v>
          </cell>
          <cell r="D342">
            <v>127.92</v>
          </cell>
        </row>
        <row r="343">
          <cell r="C343">
            <v>105</v>
          </cell>
          <cell r="D343">
            <v>121.8</v>
          </cell>
        </row>
        <row r="344">
          <cell r="C344">
            <v>105</v>
          </cell>
          <cell r="D344">
            <v>96.6</v>
          </cell>
        </row>
        <row r="345">
          <cell r="C345">
            <v>66</v>
          </cell>
          <cell r="D345">
            <v>83.82</v>
          </cell>
        </row>
        <row r="346">
          <cell r="C346">
            <v>42</v>
          </cell>
          <cell r="D346">
            <v>53.34</v>
          </cell>
        </row>
        <row r="347">
          <cell r="C347">
            <v>39</v>
          </cell>
          <cell r="D347">
            <v>39.39</v>
          </cell>
        </row>
        <row r="348">
          <cell r="C348">
            <v>97</v>
          </cell>
          <cell r="D348">
            <v>167.81</v>
          </cell>
        </row>
        <row r="349">
          <cell r="C349">
            <v>102</v>
          </cell>
          <cell r="D349">
            <v>195.84</v>
          </cell>
        </row>
        <row r="350">
          <cell r="C350">
            <v>112</v>
          </cell>
          <cell r="D350">
            <v>80.64</v>
          </cell>
        </row>
        <row r="351">
          <cell r="C351">
            <v>66</v>
          </cell>
          <cell r="D351">
            <v>85.14</v>
          </cell>
        </row>
        <row r="352">
          <cell r="C352">
            <v>60</v>
          </cell>
          <cell r="D352">
            <v>84.6</v>
          </cell>
        </row>
        <row r="353">
          <cell r="C353">
            <v>27</v>
          </cell>
          <cell r="D353">
            <v>39.42</v>
          </cell>
        </row>
        <row r="354">
          <cell r="C354">
            <v>27</v>
          </cell>
          <cell r="D354">
            <v>28.08</v>
          </cell>
        </row>
        <row r="355">
          <cell r="C355">
            <v>66</v>
          </cell>
          <cell r="D355">
            <v>116.16</v>
          </cell>
        </row>
        <row r="356">
          <cell r="C356">
            <v>20</v>
          </cell>
          <cell r="D356">
            <v>16.2</v>
          </cell>
        </row>
        <row r="357">
          <cell r="C357">
            <v>51</v>
          </cell>
          <cell r="D357">
            <v>91.29</v>
          </cell>
        </row>
        <row r="358">
          <cell r="C358">
            <v>57</v>
          </cell>
          <cell r="D358">
            <v>75.81</v>
          </cell>
        </row>
        <row r="359">
          <cell r="C359">
            <v>26</v>
          </cell>
          <cell r="D359">
            <v>34.58</v>
          </cell>
        </row>
        <row r="360">
          <cell r="C360">
            <v>123</v>
          </cell>
          <cell r="D360">
            <v>79.95</v>
          </cell>
        </row>
        <row r="361">
          <cell r="C361">
            <v>66</v>
          </cell>
          <cell r="D361">
            <v>56.1</v>
          </cell>
        </row>
        <row r="362">
          <cell r="C362">
            <v>26</v>
          </cell>
          <cell r="D362">
            <v>34.06</v>
          </cell>
        </row>
        <row r="363">
          <cell r="C363">
            <v>123</v>
          </cell>
          <cell r="D363">
            <v>131.61000000000001</v>
          </cell>
        </row>
        <row r="364">
          <cell r="C364">
            <v>118</v>
          </cell>
          <cell r="D364">
            <v>218.3</v>
          </cell>
        </row>
        <row r="365">
          <cell r="C365">
            <v>58</v>
          </cell>
          <cell r="D365">
            <v>106.72</v>
          </cell>
        </row>
        <row r="366">
          <cell r="C366">
            <v>77</v>
          </cell>
          <cell r="D366">
            <v>100.1</v>
          </cell>
        </row>
        <row r="367">
          <cell r="C367">
            <v>90</v>
          </cell>
          <cell r="D367">
            <v>54</v>
          </cell>
        </row>
        <row r="368">
          <cell r="C368">
            <v>87</v>
          </cell>
          <cell r="D368">
            <v>130.5</v>
          </cell>
        </row>
        <row r="369">
          <cell r="C369">
            <v>38</v>
          </cell>
          <cell r="D369">
            <v>42.56</v>
          </cell>
        </row>
        <row r="370">
          <cell r="C370">
            <v>124</v>
          </cell>
          <cell r="D370">
            <v>157.47999999999999</v>
          </cell>
        </row>
        <row r="371">
          <cell r="C371">
            <v>87</v>
          </cell>
          <cell r="D371">
            <v>60.9</v>
          </cell>
        </row>
        <row r="372">
          <cell r="C372">
            <v>86</v>
          </cell>
          <cell r="D372">
            <v>73.959999999999994</v>
          </cell>
        </row>
        <row r="373">
          <cell r="C373">
            <v>89</v>
          </cell>
          <cell r="D373">
            <v>93.45</v>
          </cell>
        </row>
        <row r="374">
          <cell r="C374">
            <v>113</v>
          </cell>
          <cell r="D374">
            <v>188.71</v>
          </cell>
        </row>
        <row r="375">
          <cell r="C375">
            <v>51</v>
          </cell>
          <cell r="D375">
            <v>89.25</v>
          </cell>
        </row>
        <row r="376">
          <cell r="C376">
            <v>26</v>
          </cell>
          <cell r="D376">
            <v>26</v>
          </cell>
        </row>
        <row r="377">
          <cell r="C377">
            <v>116</v>
          </cell>
          <cell r="D377">
            <v>141.52000000000001</v>
          </cell>
        </row>
        <row r="378">
          <cell r="C378">
            <v>51</v>
          </cell>
          <cell r="D378">
            <v>78.03</v>
          </cell>
        </row>
        <row r="379">
          <cell r="C379">
            <v>28</v>
          </cell>
          <cell r="D379">
            <v>46.2</v>
          </cell>
        </row>
        <row r="380">
          <cell r="C380">
            <v>92</v>
          </cell>
          <cell r="D380">
            <v>151.80000000000001</v>
          </cell>
        </row>
        <row r="381">
          <cell r="C381">
            <v>68</v>
          </cell>
          <cell r="D381">
            <v>45.56</v>
          </cell>
        </row>
        <row r="382">
          <cell r="C382">
            <v>33</v>
          </cell>
          <cell r="D382">
            <v>65.010000000000005</v>
          </cell>
        </row>
        <row r="383">
          <cell r="C383">
            <v>35</v>
          </cell>
          <cell r="D383">
            <v>46.9</v>
          </cell>
        </row>
        <row r="384">
          <cell r="C384">
            <v>44</v>
          </cell>
          <cell r="D384">
            <v>47.96</v>
          </cell>
        </row>
        <row r="385">
          <cell r="C385">
            <v>24</v>
          </cell>
          <cell r="D385">
            <v>21.12</v>
          </cell>
        </row>
        <row r="386">
          <cell r="C386">
            <v>116</v>
          </cell>
          <cell r="D386">
            <v>110.2</v>
          </cell>
        </row>
        <row r="387">
          <cell r="C387">
            <v>92</v>
          </cell>
          <cell r="D387">
            <v>172.96</v>
          </cell>
        </row>
        <row r="388">
          <cell r="C388">
            <v>34</v>
          </cell>
          <cell r="D388">
            <v>36.380000000000003</v>
          </cell>
        </row>
        <row r="389">
          <cell r="C389">
            <v>63</v>
          </cell>
          <cell r="D389">
            <v>100.8</v>
          </cell>
        </row>
        <row r="390">
          <cell r="C390">
            <v>31</v>
          </cell>
          <cell r="D390">
            <v>51.15</v>
          </cell>
        </row>
        <row r="391">
          <cell r="C391">
            <v>43</v>
          </cell>
          <cell r="D391">
            <v>85.57</v>
          </cell>
        </row>
        <row r="392">
          <cell r="C392">
            <v>32</v>
          </cell>
          <cell r="D392">
            <v>40.64</v>
          </cell>
        </row>
        <row r="393">
          <cell r="C393">
            <v>89</v>
          </cell>
          <cell r="D393">
            <v>65.86</v>
          </cell>
        </row>
        <row r="394">
          <cell r="C394">
            <v>92</v>
          </cell>
          <cell r="D394">
            <v>69.92</v>
          </cell>
        </row>
        <row r="395">
          <cell r="C395">
            <v>104</v>
          </cell>
          <cell r="D395">
            <v>113.36</v>
          </cell>
        </row>
        <row r="396">
          <cell r="C396">
            <v>48</v>
          </cell>
          <cell r="D396">
            <v>31.2</v>
          </cell>
        </row>
        <row r="397">
          <cell r="C397">
            <v>32</v>
          </cell>
          <cell r="D397">
            <v>38.08</v>
          </cell>
        </row>
        <row r="398">
          <cell r="C398">
            <v>118</v>
          </cell>
          <cell r="D398">
            <v>83.78</v>
          </cell>
        </row>
        <row r="399">
          <cell r="C399">
            <v>120</v>
          </cell>
          <cell r="D399">
            <v>152.4</v>
          </cell>
        </row>
        <row r="400">
          <cell r="C400">
            <v>126</v>
          </cell>
          <cell r="D400">
            <v>197.82</v>
          </cell>
        </row>
        <row r="401">
          <cell r="C401">
            <v>95</v>
          </cell>
          <cell r="D401">
            <v>124.45</v>
          </cell>
        </row>
        <row r="402">
          <cell r="C402">
            <v>114</v>
          </cell>
          <cell r="D402">
            <v>214.32</v>
          </cell>
        </row>
        <row r="403">
          <cell r="C403">
            <v>130</v>
          </cell>
          <cell r="D403">
            <v>204.1</v>
          </cell>
        </row>
        <row r="404">
          <cell r="C404">
            <v>62</v>
          </cell>
          <cell r="D404">
            <v>75.02</v>
          </cell>
        </row>
        <row r="405">
          <cell r="C405">
            <v>70</v>
          </cell>
          <cell r="D405">
            <v>93.8</v>
          </cell>
        </row>
        <row r="406">
          <cell r="C406">
            <v>120</v>
          </cell>
          <cell r="D406">
            <v>104.4</v>
          </cell>
        </row>
        <row r="407">
          <cell r="C407">
            <v>74</v>
          </cell>
          <cell r="D407">
            <v>82.14</v>
          </cell>
        </row>
        <row r="408">
          <cell r="C408">
            <v>39</v>
          </cell>
          <cell r="D408">
            <v>76.44</v>
          </cell>
        </row>
        <row r="409">
          <cell r="C409">
            <v>40</v>
          </cell>
          <cell r="D409">
            <v>42</v>
          </cell>
        </row>
        <row r="410">
          <cell r="C410">
            <v>107</v>
          </cell>
          <cell r="D410">
            <v>212.93</v>
          </cell>
        </row>
        <row r="411">
          <cell r="C411">
            <v>104</v>
          </cell>
          <cell r="D411">
            <v>182</v>
          </cell>
        </row>
        <row r="412">
          <cell r="C412">
            <v>26</v>
          </cell>
          <cell r="D412">
            <v>24.18</v>
          </cell>
        </row>
        <row r="413">
          <cell r="C413">
            <v>101</v>
          </cell>
          <cell r="D413">
            <v>78.78</v>
          </cell>
        </row>
        <row r="414">
          <cell r="C414">
            <v>55</v>
          </cell>
          <cell r="D414">
            <v>75.900000000000006</v>
          </cell>
        </row>
        <row r="415">
          <cell r="C415">
            <v>54</v>
          </cell>
          <cell r="D415">
            <v>68.58</v>
          </cell>
        </row>
        <row r="416">
          <cell r="C416">
            <v>120</v>
          </cell>
          <cell r="D416">
            <v>111.6</v>
          </cell>
        </row>
        <row r="417">
          <cell r="C417">
            <v>120</v>
          </cell>
          <cell r="D417">
            <v>98.4</v>
          </cell>
        </row>
        <row r="418">
          <cell r="C418">
            <v>108</v>
          </cell>
          <cell r="D418">
            <v>101.52</v>
          </cell>
        </row>
        <row r="419">
          <cell r="C419">
            <v>90</v>
          </cell>
          <cell r="D419">
            <v>156.6</v>
          </cell>
        </row>
        <row r="420">
          <cell r="C420">
            <v>129</v>
          </cell>
          <cell r="D420">
            <v>148.35</v>
          </cell>
        </row>
        <row r="421">
          <cell r="C421">
            <v>64</v>
          </cell>
          <cell r="D421">
            <v>76.8</v>
          </cell>
        </row>
        <row r="422">
          <cell r="C422">
            <v>85</v>
          </cell>
          <cell r="D422">
            <v>65.45</v>
          </cell>
        </row>
        <row r="423">
          <cell r="C423">
            <v>123</v>
          </cell>
          <cell r="D423">
            <v>182.04</v>
          </cell>
        </row>
        <row r="424">
          <cell r="C424">
            <v>47</v>
          </cell>
          <cell r="D424">
            <v>81.78</v>
          </cell>
        </row>
        <row r="425">
          <cell r="C425">
            <v>37</v>
          </cell>
          <cell r="D425">
            <v>64.010000000000005</v>
          </cell>
        </row>
        <row r="426">
          <cell r="C426">
            <v>92</v>
          </cell>
          <cell r="D426">
            <v>79.12</v>
          </cell>
        </row>
        <row r="427">
          <cell r="C427">
            <v>79</v>
          </cell>
          <cell r="D427">
            <v>82.95</v>
          </cell>
        </row>
        <row r="428">
          <cell r="C428">
            <v>95</v>
          </cell>
          <cell r="D428">
            <v>98.8</v>
          </cell>
        </row>
        <row r="429">
          <cell r="C429">
            <v>107</v>
          </cell>
          <cell r="D429">
            <v>157.29</v>
          </cell>
        </row>
        <row r="430">
          <cell r="C430">
            <v>92</v>
          </cell>
          <cell r="D430">
            <v>97.52</v>
          </cell>
        </row>
        <row r="431">
          <cell r="C431">
            <v>80</v>
          </cell>
          <cell r="D431">
            <v>140.80000000000001</v>
          </cell>
        </row>
        <row r="432">
          <cell r="C432">
            <v>51</v>
          </cell>
          <cell r="D432">
            <v>58.65</v>
          </cell>
        </row>
        <row r="433">
          <cell r="C433">
            <v>76</v>
          </cell>
          <cell r="D433">
            <v>56.24</v>
          </cell>
        </row>
        <row r="434">
          <cell r="C434">
            <v>115</v>
          </cell>
          <cell r="D434">
            <v>126.5</v>
          </cell>
        </row>
        <row r="435">
          <cell r="C435">
            <v>71</v>
          </cell>
          <cell r="D435">
            <v>74.55</v>
          </cell>
        </row>
        <row r="436">
          <cell r="C436">
            <v>74</v>
          </cell>
          <cell r="D436">
            <v>102.12</v>
          </cell>
        </row>
        <row r="437">
          <cell r="C437">
            <v>111</v>
          </cell>
          <cell r="D437">
            <v>108.78</v>
          </cell>
        </row>
        <row r="438">
          <cell r="C438">
            <v>81</v>
          </cell>
          <cell r="D438">
            <v>106.11</v>
          </cell>
        </row>
        <row r="439">
          <cell r="C439">
            <v>92</v>
          </cell>
          <cell r="D439">
            <v>77.28</v>
          </cell>
        </row>
        <row r="440">
          <cell r="C440">
            <v>35</v>
          </cell>
          <cell r="D440">
            <v>33.25</v>
          </cell>
        </row>
        <row r="441">
          <cell r="C441">
            <v>39</v>
          </cell>
          <cell r="D441">
            <v>24.96</v>
          </cell>
        </row>
        <row r="442">
          <cell r="C442">
            <v>107</v>
          </cell>
          <cell r="D442">
            <v>175.48</v>
          </cell>
        </row>
        <row r="443">
          <cell r="C443">
            <v>29</v>
          </cell>
          <cell r="D443">
            <v>24.94</v>
          </cell>
        </row>
        <row r="444">
          <cell r="C444">
            <v>91</v>
          </cell>
          <cell r="D444">
            <v>121.94</v>
          </cell>
        </row>
        <row r="445">
          <cell r="C445">
            <v>113</v>
          </cell>
          <cell r="D445">
            <v>80.23</v>
          </cell>
        </row>
        <row r="446">
          <cell r="C446">
            <v>96</v>
          </cell>
          <cell r="D446">
            <v>190.08</v>
          </cell>
        </row>
        <row r="447">
          <cell r="C447">
            <v>66</v>
          </cell>
          <cell r="D447">
            <v>85.14</v>
          </cell>
        </row>
        <row r="448">
          <cell r="C448">
            <v>114</v>
          </cell>
          <cell r="D448">
            <v>206.34</v>
          </cell>
        </row>
        <row r="449">
          <cell r="C449">
            <v>58</v>
          </cell>
          <cell r="D449">
            <v>89.9</v>
          </cell>
        </row>
        <row r="450">
          <cell r="C450">
            <v>77</v>
          </cell>
          <cell r="D450">
            <v>104.72</v>
          </cell>
        </row>
        <row r="451">
          <cell r="C451">
            <v>31</v>
          </cell>
          <cell r="D451">
            <v>28.21</v>
          </cell>
        </row>
        <row r="452">
          <cell r="C452">
            <v>64</v>
          </cell>
          <cell r="D452">
            <v>125.44</v>
          </cell>
        </row>
        <row r="453">
          <cell r="C453">
            <v>105</v>
          </cell>
          <cell r="D453">
            <v>148.05000000000001</v>
          </cell>
        </row>
        <row r="454">
          <cell r="C454">
            <v>60</v>
          </cell>
          <cell r="D454">
            <v>61.8</v>
          </cell>
        </row>
        <row r="455">
          <cell r="C455">
            <v>99</v>
          </cell>
          <cell r="D455">
            <v>170.28</v>
          </cell>
        </row>
        <row r="456">
          <cell r="C456">
            <v>73</v>
          </cell>
          <cell r="D456">
            <v>118.99</v>
          </cell>
        </row>
        <row r="457">
          <cell r="C457">
            <v>49</v>
          </cell>
          <cell r="D457">
            <v>76.44</v>
          </cell>
        </row>
        <row r="458">
          <cell r="C458">
            <v>45</v>
          </cell>
          <cell r="D458">
            <v>39.6</v>
          </cell>
        </row>
        <row r="459">
          <cell r="C459">
            <v>108</v>
          </cell>
          <cell r="D459">
            <v>138.24</v>
          </cell>
        </row>
        <row r="460">
          <cell r="C460">
            <v>86</v>
          </cell>
          <cell r="D460">
            <v>142.76</v>
          </cell>
        </row>
        <row r="461">
          <cell r="C461">
            <v>39</v>
          </cell>
          <cell r="D461">
            <v>43.29</v>
          </cell>
        </row>
        <row r="462">
          <cell r="C462">
            <v>79</v>
          </cell>
          <cell r="D462">
            <v>140.62</v>
          </cell>
        </row>
        <row r="463">
          <cell r="C463">
            <v>107</v>
          </cell>
          <cell r="D463">
            <v>188.32</v>
          </cell>
        </row>
        <row r="464">
          <cell r="C464">
            <v>129</v>
          </cell>
          <cell r="D464">
            <v>190.92</v>
          </cell>
        </row>
        <row r="465">
          <cell r="C465">
            <v>28</v>
          </cell>
          <cell r="D465">
            <v>42.28</v>
          </cell>
        </row>
        <row r="466">
          <cell r="C466">
            <v>72</v>
          </cell>
          <cell r="D466">
            <v>46.08</v>
          </cell>
        </row>
        <row r="467">
          <cell r="C467">
            <v>70</v>
          </cell>
          <cell r="D467">
            <v>46.2</v>
          </cell>
        </row>
        <row r="468">
          <cell r="C468">
            <v>20</v>
          </cell>
          <cell r="D468">
            <v>37.4</v>
          </cell>
        </row>
        <row r="469">
          <cell r="C469">
            <v>86</v>
          </cell>
          <cell r="D469">
            <v>73.959999999999994</v>
          </cell>
        </row>
        <row r="470">
          <cell r="C470">
            <v>94</v>
          </cell>
          <cell r="D470">
            <v>69.56</v>
          </cell>
        </row>
        <row r="471">
          <cell r="C471">
            <v>56</v>
          </cell>
          <cell r="D471">
            <v>53.2</v>
          </cell>
        </row>
        <row r="472">
          <cell r="C472">
            <v>52</v>
          </cell>
          <cell r="D472">
            <v>77.48</v>
          </cell>
        </row>
        <row r="473">
          <cell r="C473">
            <v>54</v>
          </cell>
          <cell r="D473">
            <v>74.52</v>
          </cell>
        </row>
        <row r="474">
          <cell r="C474">
            <v>43</v>
          </cell>
          <cell r="D474">
            <v>46.01</v>
          </cell>
        </row>
        <row r="475">
          <cell r="C475">
            <v>64</v>
          </cell>
          <cell r="D475">
            <v>101.76</v>
          </cell>
        </row>
        <row r="476">
          <cell r="C476">
            <v>78</v>
          </cell>
          <cell r="D476">
            <v>129.47999999999999</v>
          </cell>
        </row>
        <row r="477">
          <cell r="C477">
            <v>70</v>
          </cell>
          <cell r="D477">
            <v>79.099999999999994</v>
          </cell>
        </row>
        <row r="478">
          <cell r="C478">
            <v>92</v>
          </cell>
          <cell r="D478">
            <v>89.24</v>
          </cell>
        </row>
        <row r="479">
          <cell r="C479">
            <v>126</v>
          </cell>
          <cell r="D479">
            <v>165.06</v>
          </cell>
        </row>
        <row r="480">
          <cell r="C480">
            <v>46</v>
          </cell>
          <cell r="D480">
            <v>44.62</v>
          </cell>
        </row>
        <row r="481">
          <cell r="C481">
            <v>23</v>
          </cell>
          <cell r="D481">
            <v>44.16</v>
          </cell>
        </row>
        <row r="482">
          <cell r="C482">
            <v>64</v>
          </cell>
          <cell r="D482">
            <v>98.56</v>
          </cell>
        </row>
        <row r="483">
          <cell r="C483">
            <v>99</v>
          </cell>
          <cell r="D483">
            <v>76.23</v>
          </cell>
        </row>
        <row r="484">
          <cell r="C484">
            <v>27</v>
          </cell>
          <cell r="D484">
            <v>50.22</v>
          </cell>
        </row>
        <row r="485">
          <cell r="C485">
            <v>86</v>
          </cell>
          <cell r="D485">
            <v>70.52</v>
          </cell>
        </row>
        <row r="486">
          <cell r="C486">
            <v>128</v>
          </cell>
          <cell r="D486">
            <v>97.28</v>
          </cell>
        </row>
        <row r="487">
          <cell r="C487">
            <v>49</v>
          </cell>
          <cell r="D487">
            <v>74.97</v>
          </cell>
        </row>
        <row r="488">
          <cell r="C488">
            <v>41</v>
          </cell>
          <cell r="D488">
            <v>59.45</v>
          </cell>
        </row>
        <row r="489">
          <cell r="C489">
            <v>34</v>
          </cell>
          <cell r="D489">
            <v>20.74</v>
          </cell>
        </row>
        <row r="490">
          <cell r="C490">
            <v>77</v>
          </cell>
          <cell r="D490">
            <v>103.18</v>
          </cell>
        </row>
        <row r="491">
          <cell r="C491">
            <v>72</v>
          </cell>
          <cell r="D491">
            <v>84.24</v>
          </cell>
        </row>
        <row r="492">
          <cell r="C492">
            <v>113</v>
          </cell>
          <cell r="D492">
            <v>91.53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st.asp?guid=C972B0415A424CF8AF84077711ADAE0E&amp;bcatid=4&amp;etid=5&amp;catid=0&amp;mantxt=&amp;mdltxt=sd100&amp;MdlX=Contains&amp;PF=&amp;PT=&amp;DPF=&amp;DPT=&amp;WPF=&amp;WPT=&amp;MPF=&amp;MPT=&amp;YF=&amp;YT=&amp;EventBD=&amp;EventED=&amp;SN=&amp;Cap=&amp;CapTo=&amp;HP=&amp;HPTo=&amp;DRV=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forecasts.org/data/index.ht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alanwood.net/unicode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ones@UXYZ.edu" TargetMode="External"/><Relationship Id="rId3" Type="http://schemas.openxmlformats.org/officeDocument/2006/relationships/hyperlink" Target="mailto:Spratt@UXYZ.edu" TargetMode="External"/><Relationship Id="rId7" Type="http://schemas.openxmlformats.org/officeDocument/2006/relationships/hyperlink" Target="mailto:Walters@UXYZ.edu" TargetMode="External"/><Relationship Id="rId2" Type="http://schemas.openxmlformats.org/officeDocument/2006/relationships/hyperlink" Target="mailto:Wong@UXYZ.edu" TargetMode="External"/><Relationship Id="rId1" Type="http://schemas.openxmlformats.org/officeDocument/2006/relationships/hyperlink" Target="mailto:Lopez@UXYZ.edu" TargetMode="External"/><Relationship Id="rId6" Type="http://schemas.openxmlformats.org/officeDocument/2006/relationships/hyperlink" Target="mailto:Chou@UXYZ.edu" TargetMode="External"/><Relationship Id="rId5" Type="http://schemas.openxmlformats.org/officeDocument/2006/relationships/hyperlink" Target="mailto:Gomez@UXYZ.edu" TargetMode="External"/><Relationship Id="rId4" Type="http://schemas.openxmlformats.org/officeDocument/2006/relationships/hyperlink" Target="mailto:Hibbits@UXYZ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G173"/>
  <sheetViews>
    <sheetView topLeftCell="C1" zoomScale="70" workbookViewId="0">
      <selection activeCell="D1" sqref="D1:G7"/>
    </sheetView>
  </sheetViews>
  <sheetFormatPr defaultRowHeight="12.75"/>
  <cols>
    <col min="1" max="1" width="14.5703125" bestFit="1" customWidth="1"/>
    <col min="2" max="2" width="13.85546875" bestFit="1" customWidth="1"/>
    <col min="3" max="3" width="115" bestFit="1" customWidth="1"/>
    <col min="5" max="5" width="3.28515625" customWidth="1"/>
    <col min="6" max="6" width="6.28515625" customWidth="1"/>
  </cols>
  <sheetData>
    <row r="2" spans="1:7">
      <c r="A2" t="s">
        <v>11</v>
      </c>
      <c r="B2" t="s">
        <v>12</v>
      </c>
    </row>
    <row r="3" spans="1:7">
      <c r="A3" t="e">
        <f>VALUE(LEFT(C3,5))</f>
        <v>#VALUE!</v>
      </c>
      <c r="E3" s="1"/>
      <c r="G3" s="2"/>
    </row>
    <row r="5" spans="1:7" ht="15.75">
      <c r="B5" t="s">
        <v>13</v>
      </c>
      <c r="C5" t="s">
        <v>14</v>
      </c>
    </row>
    <row r="6" spans="1:7" ht="15.75">
      <c r="B6" t="s">
        <v>13</v>
      </c>
      <c r="C6" t="s">
        <v>15</v>
      </c>
    </row>
    <row r="7" spans="1:7">
      <c r="C7" t="s">
        <v>1</v>
      </c>
    </row>
    <row r="13" spans="1:7">
      <c r="E13" s="1"/>
    </row>
    <row r="21" spans="5:5">
      <c r="E21" s="1"/>
    </row>
    <row r="29" spans="5:5">
      <c r="E29" s="1"/>
    </row>
    <row r="37" spans="5:6">
      <c r="E37" s="1">
        <v>36000</v>
      </c>
      <c r="F37" t="s">
        <v>2</v>
      </c>
    </row>
    <row r="45" spans="5:6">
      <c r="E45" s="1">
        <v>24000</v>
      </c>
      <c r="F45" t="s">
        <v>3</v>
      </c>
    </row>
    <row r="53" spans="5:6">
      <c r="E53" s="1">
        <v>22000</v>
      </c>
      <c r="F53" t="s">
        <v>3</v>
      </c>
    </row>
    <row r="61" spans="5:6">
      <c r="E61" s="1">
        <v>20000</v>
      </c>
      <c r="F61" t="s">
        <v>3</v>
      </c>
    </row>
    <row r="69" spans="5:6">
      <c r="E69" s="1">
        <v>46000</v>
      </c>
      <c r="F69" t="s">
        <v>4</v>
      </c>
    </row>
    <row r="77" spans="5:6">
      <c r="E77" s="1">
        <v>26000</v>
      </c>
      <c r="F77" t="s">
        <v>2</v>
      </c>
    </row>
    <row r="85" spans="5:6">
      <c r="E85" s="1">
        <v>27500</v>
      </c>
      <c r="F85" t="s">
        <v>5</v>
      </c>
    </row>
    <row r="93" spans="5:6">
      <c r="E93" s="1">
        <v>32000</v>
      </c>
      <c r="F93" t="s">
        <v>5</v>
      </c>
    </row>
    <row r="101" spans="5:6">
      <c r="E101" s="1">
        <v>29500</v>
      </c>
      <c r="F101" t="s">
        <v>6</v>
      </c>
    </row>
    <row r="109" spans="5:6">
      <c r="E109" s="1">
        <v>15841</v>
      </c>
      <c r="F109" t="s">
        <v>7</v>
      </c>
    </row>
    <row r="117" spans="5:6">
      <c r="E117" s="1">
        <v>15462</v>
      </c>
      <c r="F117" t="s">
        <v>7</v>
      </c>
    </row>
    <row r="125" spans="5:6">
      <c r="E125" s="1">
        <v>27500</v>
      </c>
      <c r="F125" t="s">
        <v>8</v>
      </c>
    </row>
    <row r="133" spans="5:6">
      <c r="E133" s="1">
        <v>27500</v>
      </c>
      <c r="F133" t="s">
        <v>5</v>
      </c>
    </row>
    <row r="141" spans="5:6">
      <c r="E141" s="1">
        <v>26500</v>
      </c>
      <c r="F141" t="s">
        <v>6</v>
      </c>
    </row>
    <row r="149" spans="5:6">
      <c r="E149" s="1">
        <v>30000</v>
      </c>
      <c r="F149" t="s">
        <v>9</v>
      </c>
    </row>
    <row r="157" spans="5:6">
      <c r="E157" s="1">
        <v>16598</v>
      </c>
      <c r="F157" t="s">
        <v>7</v>
      </c>
    </row>
    <row r="165" spans="5:6">
      <c r="E165" s="1">
        <v>100000</v>
      </c>
      <c r="F165" t="s">
        <v>0</v>
      </c>
    </row>
    <row r="173" spans="5:6">
      <c r="E173" s="1">
        <v>67000</v>
      </c>
      <c r="F173" t="s">
        <v>10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297D7-498F-4EC1-99EA-3CF4E06E01DD}">
  <sheetPr codeName="Sheet10">
    <pageSetUpPr fitToPage="1"/>
  </sheetPr>
  <dimension ref="B2:B7"/>
  <sheetViews>
    <sheetView workbookViewId="0">
      <selection activeCell="D4" sqref="D4"/>
    </sheetView>
  </sheetViews>
  <sheetFormatPr defaultRowHeight="12.75"/>
  <cols>
    <col min="1" max="1" width="9.140625" style="4"/>
    <col min="2" max="2" width="12.42578125" style="4" customWidth="1"/>
    <col min="3" max="3" width="11.140625" style="4" customWidth="1"/>
    <col min="4" max="4" width="9.140625" style="4"/>
    <col min="5" max="5" width="16.28515625" style="4" customWidth="1"/>
    <col min="6" max="16384" width="9.140625" style="4"/>
  </cols>
  <sheetData>
    <row r="2" spans="2:2">
      <c r="B2" s="4" t="s">
        <v>79</v>
      </c>
    </row>
    <row r="3" spans="2:2">
      <c r="B3" s="4" t="s">
        <v>80</v>
      </c>
    </row>
    <row r="4" spans="2:2">
      <c r="B4" s="4" t="s">
        <v>81</v>
      </c>
    </row>
    <row r="5" spans="2:2">
      <c r="B5" s="4" t="s">
        <v>82</v>
      </c>
    </row>
    <row r="6" spans="2:2">
      <c r="B6" s="4" t="s">
        <v>83</v>
      </c>
    </row>
    <row r="7" spans="2:2">
      <c r="B7" s="4" t="s">
        <v>84</v>
      </c>
    </row>
  </sheetData>
  <printOptions headings="1" gridLines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04BA-00B2-4B18-B5AC-6CA4233B0AE3}">
  <sheetPr codeName="Sheet11"/>
  <dimension ref="D3:E7"/>
  <sheetViews>
    <sheetView workbookViewId="0">
      <selection activeCell="F11" sqref="F11"/>
    </sheetView>
  </sheetViews>
  <sheetFormatPr defaultRowHeight="15"/>
  <cols>
    <col min="1" max="5" width="9.140625" style="5"/>
    <col min="6" max="6" width="52.42578125" style="5" bestFit="1" customWidth="1"/>
    <col min="7" max="16384" width="9.140625" style="5"/>
  </cols>
  <sheetData>
    <row r="3" spans="4:5">
      <c r="D3" s="5" t="s">
        <v>85</v>
      </c>
      <c r="E3" s="5">
        <v>30</v>
      </c>
    </row>
    <row r="4" spans="4:5">
      <c r="D4" s="5" t="s">
        <v>86</v>
      </c>
      <c r="E4" s="5">
        <v>50</v>
      </c>
    </row>
    <row r="5" spans="4:5">
      <c r="D5" s="5" t="s">
        <v>87</v>
      </c>
      <c r="E5" s="5">
        <v>50</v>
      </c>
    </row>
    <row r="6" spans="4:5">
      <c r="D6" s="5" t="s">
        <v>88</v>
      </c>
      <c r="E6" s="5">
        <v>45</v>
      </c>
    </row>
    <row r="7" spans="4:5">
      <c r="D7" s="5" t="s">
        <v>89</v>
      </c>
      <c r="E7" s="5">
        <v>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CE37-D125-4037-8147-9C4EDE3EF980}">
  <sheetPr codeName="Sheet12">
    <pageSetUpPr fitToPage="1"/>
  </sheetPr>
  <dimension ref="A1:G21"/>
  <sheetViews>
    <sheetView topLeftCell="B1" zoomScale="80" zoomScaleNormal="80" workbookViewId="0">
      <selection activeCell="B23" sqref="B23"/>
    </sheetView>
  </sheetViews>
  <sheetFormatPr defaultRowHeight="12.75"/>
  <cols>
    <col min="1" max="1" width="54.140625" style="11" customWidth="1"/>
    <col min="2" max="2" width="55.5703125" style="11" customWidth="1"/>
    <col min="3" max="3" width="14.140625" style="11" bestFit="1" customWidth="1"/>
    <col min="4" max="4" width="9.140625" style="11"/>
    <col min="5" max="5" width="36.140625" style="11" bestFit="1" customWidth="1"/>
    <col min="6" max="6" width="55.7109375" style="11" bestFit="1" customWidth="1"/>
    <col min="7" max="16384" width="9.140625" style="11"/>
  </cols>
  <sheetData>
    <row r="1" spans="1:7">
      <c r="A1" s="11" t="s">
        <v>90</v>
      </c>
      <c r="B1" s="11" t="s">
        <v>91</v>
      </c>
    </row>
    <row r="2" spans="1:7">
      <c r="A2" s="11">
        <f>LEN(A4)</f>
        <v>52</v>
      </c>
      <c r="B2" s="11">
        <f>LEN(B4)</f>
        <v>50</v>
      </c>
    </row>
    <row r="3" spans="1:7">
      <c r="A3" s="11" t="s">
        <v>92</v>
      </c>
      <c r="B3" s="11" t="s">
        <v>93</v>
      </c>
      <c r="C3" s="11" t="s">
        <v>94</v>
      </c>
      <c r="D3" s="11" t="s">
        <v>76</v>
      </c>
      <c r="E3" s="11" t="s">
        <v>95</v>
      </c>
      <c r="F3" s="11" t="s">
        <v>96</v>
      </c>
    </row>
    <row r="4" spans="1:7">
      <c r="A4" s="12" t="s">
        <v>97</v>
      </c>
      <c r="B4" s="12" t="str">
        <f>TRIM(A4)</f>
        <v>32592100AFES CONTROLLERPENTIUM/100,(2)1GB H 304.00</v>
      </c>
      <c r="C4" s="11" t="str">
        <f>LEFT(B4,12)</f>
        <v>32592100AFES</v>
      </c>
      <c r="D4" s="11">
        <f>VALUE(RIGHT(B4,6))</f>
        <v>304</v>
      </c>
      <c r="E4" s="11" t="str">
        <f>MID(B4,13,LEN(B4)-6-12)</f>
        <v xml:space="preserve"> CONTROLLERPENTIUM/100,(2)1GB H </v>
      </c>
      <c r="F4" s="11" t="str">
        <f>CONCATENATE(C4,E4,D4)</f>
        <v>32592100AFES CONTROLLERPENTIUM/100,(2)1GB H 304</v>
      </c>
    </row>
    <row r="5" spans="1:7">
      <c r="A5" s="12" t="s">
        <v>98</v>
      </c>
      <c r="B5" s="12" t="str">
        <f t="shared" ref="B5:B12" si="0">TRIM(A5)</f>
        <v>32592100JCP9 DESKTOP UNIT 225.00</v>
      </c>
      <c r="C5" s="11" t="str">
        <f t="shared" ref="C5:C12" si="1">LEFT(B5,12)</f>
        <v>32592100JCP9</v>
      </c>
      <c r="D5" s="11">
        <f t="shared" ref="D5:D12" si="2">VALUE(RIGHT(B5,6))</f>
        <v>225</v>
      </c>
      <c r="E5" s="11" t="str">
        <f t="shared" ref="E5:E12" si="3">MID(B5,13,LEN(B5)-6-12)</f>
        <v xml:space="preserve"> DESKTOP UNIT </v>
      </c>
      <c r="F5" s="11" t="str">
        <f t="shared" ref="F5:F12" si="4">CONCATENATE(C5,E5,D5)</f>
        <v>32592100JCP9 DESKTOP UNIT 225</v>
      </c>
    </row>
    <row r="6" spans="1:7">
      <c r="A6" s="12" t="s">
        <v>99</v>
      </c>
      <c r="B6" s="12" t="str">
        <f t="shared" si="0"/>
        <v>325927008990 DESKTOP WINDOWS NT 4.0 SERVER 232.00</v>
      </c>
      <c r="C6" s="11" t="str">
        <f t="shared" si="1"/>
        <v>325927008990</v>
      </c>
      <c r="D6" s="11">
        <f t="shared" si="2"/>
        <v>232</v>
      </c>
      <c r="E6" s="11" t="str">
        <f t="shared" si="3"/>
        <v xml:space="preserve"> DESKTOP WINDOWS NT 4.0 SERVER </v>
      </c>
      <c r="F6" s="11" t="str">
        <f t="shared" si="4"/>
        <v>325927008990 DESKTOP WINDOWS NT 4.0 SERVER 232</v>
      </c>
    </row>
    <row r="7" spans="1:7">
      <c r="A7" s="12" t="s">
        <v>100</v>
      </c>
      <c r="B7" s="12" t="str">
        <f t="shared" si="0"/>
        <v>325926008990 DESKTOP WINDOWS NT 4.0 WKST 232.00</v>
      </c>
      <c r="C7" s="11" t="str">
        <f t="shared" si="1"/>
        <v>325926008990</v>
      </c>
      <c r="D7" s="11">
        <f t="shared" si="2"/>
        <v>232</v>
      </c>
      <c r="E7" s="11" t="str">
        <f t="shared" si="3"/>
        <v xml:space="preserve"> DESKTOP WINDOWS NT 4.0 WKST </v>
      </c>
      <c r="F7" s="11" t="str">
        <f t="shared" si="4"/>
        <v>325926008990 DESKTOP WINDOWS NT 4.0 WKST 232</v>
      </c>
    </row>
    <row r="8" spans="1:7">
      <c r="A8" s="12" t="s">
        <v>101</v>
      </c>
      <c r="B8" s="12" t="str">
        <f t="shared" si="0"/>
        <v>325921008990 DESKTOP, DOS OS 232.00</v>
      </c>
      <c r="C8" s="11" t="str">
        <f t="shared" si="1"/>
        <v>325921008990</v>
      </c>
      <c r="D8" s="11">
        <f t="shared" si="2"/>
        <v>232</v>
      </c>
      <c r="E8" s="11" t="str">
        <f t="shared" si="3"/>
        <v xml:space="preserve"> DESKTOP, DOS OS </v>
      </c>
      <c r="F8" s="11" t="str">
        <f t="shared" si="4"/>
        <v>325921008990 DESKTOP, DOS OS 232</v>
      </c>
    </row>
    <row r="9" spans="1:7">
      <c r="A9" s="12" t="s">
        <v>102</v>
      </c>
      <c r="B9" s="12" t="str">
        <f t="shared" si="0"/>
        <v>325922008990 DESKTOP, WINDOWS DESKTOP OS 232.00</v>
      </c>
      <c r="C9" s="11" t="str">
        <f t="shared" si="1"/>
        <v>325922008990</v>
      </c>
      <c r="D9" s="11">
        <f t="shared" si="2"/>
        <v>232</v>
      </c>
      <c r="E9" s="11" t="str">
        <f t="shared" si="3"/>
        <v xml:space="preserve"> DESKTOP, WINDOWS DESKTOP OS </v>
      </c>
      <c r="F9" s="11" t="str">
        <f t="shared" si="4"/>
        <v>325922008990 DESKTOP, WINDOWS DESKTOP OS 232</v>
      </c>
    </row>
    <row r="10" spans="1:7">
      <c r="A10" s="12" t="s">
        <v>103</v>
      </c>
      <c r="B10" s="12" t="str">
        <f t="shared" si="0"/>
        <v>325925008990 DESKTOP, WINDOWS NT OS 232.00</v>
      </c>
      <c r="C10" s="11" t="str">
        <f t="shared" si="1"/>
        <v>325925008990</v>
      </c>
      <c r="D10" s="11">
        <f t="shared" si="2"/>
        <v>232</v>
      </c>
      <c r="E10" s="11" t="str">
        <f t="shared" si="3"/>
        <v xml:space="preserve"> DESKTOP, WINDOWS NT OS </v>
      </c>
      <c r="F10" s="11" t="str">
        <f t="shared" si="4"/>
        <v>325925008990 DESKTOP, WINDOWS NT OS 232</v>
      </c>
    </row>
    <row r="11" spans="1:7">
      <c r="A11" s="12" t="s">
        <v>104</v>
      </c>
      <c r="B11" s="12" t="str">
        <f t="shared" si="0"/>
        <v>325930008990 MINITOWER, NO OS 232.00</v>
      </c>
      <c r="C11" s="11" t="str">
        <f t="shared" si="1"/>
        <v>325930008990</v>
      </c>
      <c r="D11" s="11">
        <f t="shared" si="2"/>
        <v>232</v>
      </c>
      <c r="E11" s="11" t="str">
        <f t="shared" si="3"/>
        <v xml:space="preserve"> MINITOWER, NO OS </v>
      </c>
      <c r="F11" s="11" t="str">
        <f t="shared" si="4"/>
        <v>325930008990 MINITOWER, NO OS 232</v>
      </c>
    </row>
    <row r="12" spans="1:7">
      <c r="A12" s="12" t="s">
        <v>105</v>
      </c>
      <c r="B12" s="12" t="str">
        <f t="shared" si="0"/>
        <v>32593000KEYY MINI TOWER 232.00</v>
      </c>
      <c r="C12" s="11" t="str">
        <f t="shared" si="1"/>
        <v>32593000KEYY</v>
      </c>
      <c r="D12" s="11">
        <f t="shared" si="2"/>
        <v>232</v>
      </c>
      <c r="E12" s="11" t="str">
        <f t="shared" si="3"/>
        <v xml:space="preserve"> MINI TOWER </v>
      </c>
      <c r="F12" s="11" t="str">
        <f t="shared" si="4"/>
        <v>32593000KEYY MINI TOWER 232</v>
      </c>
    </row>
    <row r="15" spans="1:7">
      <c r="A15" s="13"/>
      <c r="B15" s="13"/>
      <c r="C15" s="13"/>
      <c r="D15" s="13"/>
      <c r="E15" s="13"/>
      <c r="F15" s="13"/>
      <c r="G15" s="13"/>
    </row>
    <row r="16" spans="1:7">
      <c r="A16" s="13"/>
      <c r="B16" s="13"/>
      <c r="C16" s="13"/>
      <c r="D16" s="13"/>
      <c r="E16" s="13"/>
      <c r="F16" s="13"/>
      <c r="G16" s="13"/>
    </row>
    <row r="17" spans="1:7">
      <c r="A17" s="13"/>
      <c r="B17" s="13"/>
      <c r="C17" s="13"/>
      <c r="D17" s="13"/>
      <c r="E17" s="13"/>
      <c r="F17" s="13"/>
      <c r="G17" s="13"/>
    </row>
    <row r="18" spans="1:7">
      <c r="A18" s="13"/>
      <c r="B18" s="13"/>
      <c r="C18" s="13"/>
      <c r="D18" s="13"/>
      <c r="E18" s="13"/>
      <c r="F18" s="13"/>
      <c r="G18" s="13"/>
    </row>
    <row r="19" spans="1:7">
      <c r="A19" s="13"/>
      <c r="B19" s="13"/>
      <c r="C19" s="13"/>
      <c r="D19" s="13"/>
      <c r="E19" s="13"/>
      <c r="F19" s="13"/>
      <c r="G19" s="13"/>
    </row>
    <row r="20" spans="1:7">
      <c r="A20" s="13"/>
      <c r="B20" s="13"/>
      <c r="C20" s="13"/>
      <c r="D20" s="13"/>
      <c r="E20" s="13"/>
      <c r="F20" s="13"/>
      <c r="G20" s="13"/>
    </row>
    <row r="21" spans="1:7">
      <c r="A21" s="13"/>
      <c r="B21" s="13"/>
      <c r="C21" s="13"/>
      <c r="D21" s="13"/>
      <c r="E21" s="13"/>
      <c r="F21" s="13"/>
      <c r="G21" s="13"/>
    </row>
  </sheetData>
  <printOptions headings="1" gridLines="1"/>
  <pageMargins left="0.75" right="0.75" top="1" bottom="1" header="0.5" footer="0.5"/>
  <pageSetup scale="4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52FD5-38A4-48F8-B127-CB683E08418F}">
  <sheetPr codeName="Sheet13"/>
  <dimension ref="A2:B7"/>
  <sheetViews>
    <sheetView workbookViewId="0">
      <selection activeCell="B5" sqref="B5"/>
    </sheetView>
  </sheetViews>
  <sheetFormatPr defaultRowHeight="15"/>
  <cols>
    <col min="1" max="1" width="9.140625" style="5"/>
    <col min="2" max="2" width="12.5703125" style="5" customWidth="1"/>
    <col min="3" max="16384" width="9.140625" style="5"/>
  </cols>
  <sheetData>
    <row r="2" spans="1:2">
      <c r="A2" s="5" t="s">
        <v>106</v>
      </c>
      <c r="B2" s="5" t="s">
        <v>107</v>
      </c>
    </row>
    <row r="3" spans="1:2">
      <c r="A3" s="5">
        <v>1</v>
      </c>
      <c r="B3" s="5" t="s">
        <v>108</v>
      </c>
    </row>
    <row r="4" spans="1:2">
      <c r="A4" s="5">
        <v>2</v>
      </c>
      <c r="B4" s="5" t="s">
        <v>109</v>
      </c>
    </row>
    <row r="5" spans="1:2">
      <c r="A5" s="5">
        <v>3</v>
      </c>
      <c r="B5" s="5" t="s">
        <v>110</v>
      </c>
    </row>
    <row r="6" spans="1:2">
      <c r="A6" s="5">
        <v>4</v>
      </c>
      <c r="B6" s="5" t="s">
        <v>111</v>
      </c>
    </row>
    <row r="7" spans="1:2">
      <c r="A7" s="5">
        <v>5</v>
      </c>
      <c r="B7" s="5" t="s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01DA-169C-448A-99DB-666D2242310C}">
  <sheetPr codeName="Sheet14"/>
  <dimension ref="C2:F17"/>
  <sheetViews>
    <sheetView workbookViewId="0">
      <selection activeCell="B3" sqref="B3:B14"/>
    </sheetView>
  </sheetViews>
  <sheetFormatPr defaultRowHeight="12.75"/>
  <cols>
    <col min="1" max="1" width="9.140625" style="4"/>
    <col min="2" max="2" width="13.42578125" style="4" customWidth="1"/>
    <col min="3" max="3" width="9.7109375" style="4" bestFit="1" customWidth="1"/>
    <col min="4" max="4" width="9.140625" style="4"/>
    <col min="5" max="6" width="11.28515625" style="4" bestFit="1" customWidth="1"/>
    <col min="7" max="16384" width="9.140625" style="4"/>
  </cols>
  <sheetData>
    <row r="2" spans="3:6">
      <c r="C2" s="4" t="s">
        <v>113</v>
      </c>
      <c r="D2" s="4" t="s">
        <v>114</v>
      </c>
      <c r="E2" s="4" t="s">
        <v>115</v>
      </c>
    </row>
    <row r="3" spans="3:6">
      <c r="C3" s="4" t="s">
        <v>116</v>
      </c>
      <c r="D3" s="4">
        <v>1999</v>
      </c>
      <c r="E3" s="14">
        <v>19612</v>
      </c>
    </row>
    <row r="4" spans="3:6">
      <c r="C4" s="4" t="s">
        <v>117</v>
      </c>
      <c r="D4" s="4">
        <v>1993</v>
      </c>
      <c r="E4" s="14">
        <v>17502</v>
      </c>
    </row>
    <row r="5" spans="3:6">
      <c r="C5" s="4" t="s">
        <v>118</v>
      </c>
      <c r="D5" s="4">
        <v>1995</v>
      </c>
      <c r="E5" s="14">
        <v>13630</v>
      </c>
    </row>
    <row r="6" spans="3:6">
      <c r="C6" s="4" t="s">
        <v>119</v>
      </c>
      <c r="D6" s="4">
        <v>1999</v>
      </c>
      <c r="E6" s="14">
        <v>11842</v>
      </c>
    </row>
    <row r="7" spans="3:6">
      <c r="C7" s="4" t="s">
        <v>120</v>
      </c>
      <c r="D7" s="4">
        <v>2001</v>
      </c>
      <c r="E7" s="14">
        <v>14475</v>
      </c>
    </row>
    <row r="8" spans="3:6">
      <c r="C8" s="4" t="s">
        <v>121</v>
      </c>
      <c r="D8" s="4">
        <v>1995</v>
      </c>
      <c r="E8" s="14">
        <v>19556</v>
      </c>
    </row>
    <row r="9" spans="3:6">
      <c r="C9" s="4" t="s">
        <v>116</v>
      </c>
      <c r="D9" s="4">
        <v>1995</v>
      </c>
      <c r="E9" s="14">
        <v>10398</v>
      </c>
    </row>
    <row r="10" spans="3:6">
      <c r="C10" s="4" t="s">
        <v>117</v>
      </c>
      <c r="D10" s="4">
        <v>1998</v>
      </c>
      <c r="E10" s="14">
        <v>15694</v>
      </c>
    </row>
    <row r="11" spans="3:6">
      <c r="C11" s="4" t="s">
        <v>118</v>
      </c>
      <c r="D11" s="4">
        <v>1997</v>
      </c>
      <c r="E11" s="14">
        <v>12137</v>
      </c>
    </row>
    <row r="12" spans="3:6">
      <c r="C12" s="4" t="s">
        <v>119</v>
      </c>
      <c r="D12" s="4">
        <v>1993</v>
      </c>
      <c r="E12" s="14">
        <v>16848</v>
      </c>
    </row>
    <row r="13" spans="3:6">
      <c r="C13" s="4" t="s">
        <v>120</v>
      </c>
      <c r="D13" s="4">
        <v>1995</v>
      </c>
      <c r="E13" s="14">
        <v>13279</v>
      </c>
    </row>
    <row r="14" spans="3:6">
      <c r="C14" s="4" t="s">
        <v>121</v>
      </c>
      <c r="D14" s="4">
        <v>2001</v>
      </c>
      <c r="E14" s="14">
        <v>14155</v>
      </c>
    </row>
    <row r="16" spans="3:6">
      <c r="D16" s="4" t="s">
        <v>113</v>
      </c>
      <c r="E16" s="4" t="s">
        <v>114</v>
      </c>
      <c r="F16" s="4" t="s">
        <v>115</v>
      </c>
    </row>
    <row r="17" spans="4:6">
      <c r="D17" s="4" t="s">
        <v>118</v>
      </c>
      <c r="E17" s="4">
        <v>1997</v>
      </c>
      <c r="F17" s="14"/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3FD8-F8F6-4552-B1FA-F1CD7128BB31}">
  <sheetPr codeName="Sheet15"/>
  <dimension ref="D2:D13"/>
  <sheetViews>
    <sheetView workbookViewId="0">
      <selection activeCell="D3" sqref="D3"/>
    </sheetView>
  </sheetViews>
  <sheetFormatPr defaultRowHeight="15"/>
  <cols>
    <col min="1" max="3" width="9.140625" style="5"/>
    <col min="4" max="4" width="25.28515625" style="5" customWidth="1"/>
    <col min="5" max="16384" width="9.140625" style="5"/>
  </cols>
  <sheetData>
    <row r="2" spans="4:4">
      <c r="D2" s="5" t="s">
        <v>122</v>
      </c>
    </row>
    <row r="3" spans="4:4">
      <c r="D3" s="5" t="s">
        <v>123</v>
      </c>
    </row>
    <row r="4" spans="4:4">
      <c r="D4" s="5" t="s">
        <v>124</v>
      </c>
    </row>
    <row r="5" spans="4:4">
      <c r="D5" s="5" t="s">
        <v>125</v>
      </c>
    </row>
    <row r="6" spans="4:4">
      <c r="D6" s="5" t="s">
        <v>126</v>
      </c>
    </row>
    <row r="7" spans="4:4">
      <c r="D7" s="5" t="s">
        <v>127</v>
      </c>
    </row>
    <row r="8" spans="4:4">
      <c r="D8" s="5" t="s">
        <v>128</v>
      </c>
    </row>
    <row r="9" spans="4:4">
      <c r="D9" s="5" t="s">
        <v>129</v>
      </c>
    </row>
    <row r="10" spans="4:4">
      <c r="D10" s="5" t="s">
        <v>130</v>
      </c>
    </row>
    <row r="11" spans="4:4">
      <c r="D11" s="5" t="s">
        <v>131</v>
      </c>
    </row>
    <row r="12" spans="4:4">
      <c r="D12" s="5" t="s">
        <v>132</v>
      </c>
    </row>
    <row r="13" spans="4:4">
      <c r="D13" s="5" t="s">
        <v>133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A5D4-7446-4EF8-8C5D-1D0D1D46C7EE}">
  <sheetPr codeName="Sheet16"/>
  <dimension ref="C4:D11"/>
  <sheetViews>
    <sheetView workbookViewId="0">
      <selection activeCell="D5" sqref="D5"/>
    </sheetView>
  </sheetViews>
  <sheetFormatPr defaultRowHeight="15"/>
  <cols>
    <col min="1" max="2" width="9.140625" style="5"/>
    <col min="3" max="3" width="13.28515625" style="5" bestFit="1" customWidth="1"/>
    <col min="4" max="16384" width="9.140625" style="5"/>
  </cols>
  <sheetData>
    <row r="4" spans="3:4">
      <c r="C4" s="5" t="s">
        <v>134</v>
      </c>
      <c r="D4" s="5" t="s">
        <v>135</v>
      </c>
    </row>
    <row r="5" spans="3:4">
      <c r="C5" s="5" t="s">
        <v>136</v>
      </c>
    </row>
    <row r="6" spans="3:4">
      <c r="C6" s="5" t="s">
        <v>137</v>
      </c>
    </row>
    <row r="7" spans="3:4">
      <c r="C7" s="5" t="s">
        <v>138</v>
      </c>
    </row>
    <row r="8" spans="3:4">
      <c r="C8" s="15">
        <v>13</v>
      </c>
    </row>
    <row r="9" spans="3:4">
      <c r="C9" s="10" t="s">
        <v>139</v>
      </c>
    </row>
    <row r="10" spans="3:4">
      <c r="C10" s="10" t="s">
        <v>140</v>
      </c>
    </row>
    <row r="11" spans="3:4">
      <c r="C11" s="10" t="s">
        <v>141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7FAB1-48A2-45E6-8BEB-7F976795E3AF}">
  <sheetPr codeName="Sheet17"/>
  <dimension ref="E8:I9"/>
  <sheetViews>
    <sheetView workbookViewId="0">
      <selection activeCell="E7" sqref="E7"/>
    </sheetView>
  </sheetViews>
  <sheetFormatPr defaultRowHeight="15"/>
  <cols>
    <col min="1" max="16384" width="9.140625" style="5"/>
  </cols>
  <sheetData>
    <row r="8" spans="5:9">
      <c r="E8" s="5">
        <v>1</v>
      </c>
      <c r="F8" s="5">
        <v>2</v>
      </c>
      <c r="G8" s="5">
        <v>3</v>
      </c>
      <c r="H8" s="5">
        <v>4</v>
      </c>
      <c r="I8" s="5">
        <v>5</v>
      </c>
    </row>
    <row r="9" spans="5:9">
      <c r="E9" s="5">
        <v>12</v>
      </c>
      <c r="F9" s="5">
        <v>14</v>
      </c>
      <c r="G9" s="5">
        <v>23</v>
      </c>
      <c r="H9" s="5">
        <v>33</v>
      </c>
      <c r="I9" s="5">
        <v>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18F72-E6F7-4165-8A23-7F7BC88353F4}">
  <sheetPr codeName="Sheet18"/>
  <dimension ref="C3:C9"/>
  <sheetViews>
    <sheetView workbookViewId="0">
      <selection activeCell="D2" sqref="D2:G10"/>
    </sheetView>
  </sheetViews>
  <sheetFormatPr defaultRowHeight="15"/>
  <cols>
    <col min="1" max="2" width="9.140625" style="5"/>
    <col min="3" max="6" width="20.7109375" style="5" customWidth="1"/>
    <col min="7" max="16384" width="9.140625" style="5"/>
  </cols>
  <sheetData>
    <row r="3" spans="3:3">
      <c r="C3" s="5" t="s">
        <v>142</v>
      </c>
    </row>
    <row r="4" spans="3:3">
      <c r="C4" s="5" t="s">
        <v>143</v>
      </c>
    </row>
    <row r="5" spans="3:3">
      <c r="C5" s="5" t="s">
        <v>144</v>
      </c>
    </row>
    <row r="6" spans="3:3">
      <c r="C6" s="5" t="s">
        <v>145</v>
      </c>
    </row>
    <row r="7" spans="3:3">
      <c r="C7" s="5" t="s">
        <v>146</v>
      </c>
    </row>
    <row r="8" spans="3:3">
      <c r="C8" s="5" t="s">
        <v>147</v>
      </c>
    </row>
    <row r="9" spans="3:3">
      <c r="C9" s="5" t="s">
        <v>148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BD6F-573B-415C-8769-6B3247041683}">
  <sheetPr codeName="Sheet19"/>
  <dimension ref="B3:I78"/>
  <sheetViews>
    <sheetView workbookViewId="0">
      <selection activeCell="H5" sqref="H5"/>
    </sheetView>
  </sheetViews>
  <sheetFormatPr defaultRowHeight="15"/>
  <cols>
    <col min="1" max="4" width="9.140625" style="5"/>
    <col min="5" max="5" width="11" style="5" customWidth="1"/>
    <col min="6" max="8" width="9.140625" style="5"/>
    <col min="9" max="9" width="37" style="5" bestFit="1" customWidth="1"/>
    <col min="10" max="11" width="9.140625" style="5"/>
    <col min="12" max="12" width="14.85546875" style="5" customWidth="1"/>
    <col min="13" max="16384" width="9.140625" style="5"/>
  </cols>
  <sheetData>
    <row r="3" spans="2:9">
      <c r="B3" s="16" t="s">
        <v>149</v>
      </c>
      <c r="C3" s="16"/>
      <c r="D3" s="16"/>
      <c r="E3" s="16"/>
    </row>
    <row r="4" spans="2:9">
      <c r="B4" s="16" t="s">
        <v>150</v>
      </c>
      <c r="C4" s="16"/>
      <c r="D4" s="16"/>
      <c r="E4" s="16"/>
      <c r="H4" s="5" t="s">
        <v>151</v>
      </c>
      <c r="I4" s="5" t="s">
        <v>152</v>
      </c>
    </row>
    <row r="5" spans="2:9">
      <c r="B5" s="16" t="s">
        <v>153</v>
      </c>
      <c r="C5" s="16"/>
      <c r="D5" s="16"/>
      <c r="E5" s="16"/>
      <c r="H5" s="17">
        <v>1</v>
      </c>
      <c r="I5" s="18" t="s">
        <v>154</v>
      </c>
    </row>
    <row r="6" spans="2:9">
      <c r="B6" s="16" t="s">
        <v>155</v>
      </c>
      <c r="C6" s="16"/>
      <c r="D6" s="16"/>
      <c r="E6" s="16"/>
      <c r="G6" s="17"/>
      <c r="H6" s="5">
        <v>2</v>
      </c>
      <c r="I6" s="18" t="s">
        <v>156</v>
      </c>
    </row>
    <row r="7" spans="2:9">
      <c r="B7" s="16"/>
      <c r="C7" s="16"/>
      <c r="D7" s="16"/>
      <c r="E7" s="16"/>
      <c r="H7" s="5">
        <v>3</v>
      </c>
      <c r="I7" s="18" t="s">
        <v>157</v>
      </c>
    </row>
    <row r="8" spans="2:9">
      <c r="B8" s="16" t="s">
        <v>158</v>
      </c>
      <c r="C8" s="16"/>
      <c r="D8" s="16"/>
      <c r="E8" s="16"/>
      <c r="G8" s="17"/>
      <c r="H8" s="17">
        <v>4</v>
      </c>
      <c r="I8" s="18" t="s">
        <v>159</v>
      </c>
    </row>
    <row r="9" spans="2:9">
      <c r="B9" s="16"/>
      <c r="C9" s="16"/>
      <c r="D9" s="16"/>
      <c r="E9" s="16"/>
      <c r="H9" s="5">
        <v>5</v>
      </c>
      <c r="I9" s="18" t="s">
        <v>160</v>
      </c>
    </row>
    <row r="10" spans="2:9">
      <c r="G10" s="17"/>
      <c r="H10" s="5">
        <v>6</v>
      </c>
      <c r="I10" s="18" t="s">
        <v>161</v>
      </c>
    </row>
    <row r="11" spans="2:9">
      <c r="H11" s="17">
        <v>7</v>
      </c>
      <c r="I11" s="18" t="s">
        <v>162</v>
      </c>
    </row>
    <row r="12" spans="2:9">
      <c r="G12" s="17"/>
      <c r="H12" s="5">
        <v>8</v>
      </c>
      <c r="I12" s="18" t="s">
        <v>163</v>
      </c>
    </row>
    <row r="13" spans="2:9">
      <c r="H13" s="5">
        <v>9</v>
      </c>
      <c r="I13" s="18" t="s">
        <v>164</v>
      </c>
    </row>
    <row r="14" spans="2:9">
      <c r="G14" s="17"/>
      <c r="H14" s="17">
        <v>10</v>
      </c>
      <c r="I14" s="18" t="s">
        <v>165</v>
      </c>
    </row>
    <row r="15" spans="2:9">
      <c r="H15" s="5">
        <v>11</v>
      </c>
      <c r="I15" s="18" t="s">
        <v>166</v>
      </c>
    </row>
    <row r="16" spans="2:9">
      <c r="G16" s="17"/>
      <c r="H16" s="5">
        <v>12</v>
      </c>
      <c r="I16" s="18" t="s">
        <v>167</v>
      </c>
    </row>
    <row r="17" spans="7:9">
      <c r="H17" s="17">
        <v>13</v>
      </c>
      <c r="I17" s="18" t="s">
        <v>168</v>
      </c>
    </row>
    <row r="18" spans="7:9">
      <c r="G18" s="17"/>
      <c r="H18" s="5">
        <v>14</v>
      </c>
      <c r="I18" s="18" t="s">
        <v>169</v>
      </c>
    </row>
    <row r="19" spans="7:9">
      <c r="H19" s="5">
        <v>15</v>
      </c>
      <c r="I19" s="18" t="s">
        <v>170</v>
      </c>
    </row>
    <row r="20" spans="7:9">
      <c r="G20" s="17"/>
      <c r="H20" s="17">
        <v>16</v>
      </c>
      <c r="I20" s="18" t="s">
        <v>171</v>
      </c>
    </row>
    <row r="21" spans="7:9">
      <c r="H21" s="5">
        <v>17</v>
      </c>
      <c r="I21" s="18" t="s">
        <v>172</v>
      </c>
    </row>
    <row r="22" spans="7:9">
      <c r="G22" s="17"/>
      <c r="H22" s="5">
        <v>18</v>
      </c>
      <c r="I22" s="18" t="s">
        <v>173</v>
      </c>
    </row>
    <row r="23" spans="7:9">
      <c r="H23" s="17">
        <v>19</v>
      </c>
      <c r="I23" s="18" t="s">
        <v>174</v>
      </c>
    </row>
    <row r="24" spans="7:9">
      <c r="G24" s="17"/>
      <c r="H24" s="5">
        <v>20</v>
      </c>
      <c r="I24" s="18" t="s">
        <v>175</v>
      </c>
    </row>
    <row r="25" spans="7:9">
      <c r="H25" s="5">
        <v>21</v>
      </c>
      <c r="I25" s="18" t="s">
        <v>176</v>
      </c>
    </row>
    <row r="26" spans="7:9">
      <c r="G26" s="17"/>
      <c r="H26" s="17">
        <v>22</v>
      </c>
      <c r="I26" s="18" t="s">
        <v>177</v>
      </c>
    </row>
    <row r="27" spans="7:9">
      <c r="H27" s="5">
        <v>23</v>
      </c>
      <c r="I27" s="18" t="s">
        <v>178</v>
      </c>
    </row>
    <row r="28" spans="7:9">
      <c r="G28" s="17"/>
      <c r="H28" s="5">
        <v>24</v>
      </c>
      <c r="I28" s="18" t="s">
        <v>179</v>
      </c>
    </row>
    <row r="29" spans="7:9">
      <c r="H29" s="17">
        <v>25</v>
      </c>
      <c r="I29" s="18" t="s">
        <v>180</v>
      </c>
    </row>
    <row r="30" spans="7:9">
      <c r="G30" s="17"/>
      <c r="H30" s="17"/>
      <c r="I30" s="18"/>
    </row>
    <row r="31" spans="7:9">
      <c r="I31" s="18"/>
    </row>
    <row r="32" spans="7:9">
      <c r="G32" s="17"/>
      <c r="H32" s="17"/>
      <c r="I32" s="18"/>
    </row>
    <row r="33" spans="7:9">
      <c r="I33" s="18"/>
    </row>
    <row r="34" spans="7:9">
      <c r="G34" s="17"/>
      <c r="H34" s="17"/>
      <c r="I34" s="18"/>
    </row>
    <row r="35" spans="7:9">
      <c r="I35" s="18"/>
    </row>
    <row r="36" spans="7:9">
      <c r="G36" s="17"/>
      <c r="H36" s="17"/>
      <c r="I36" s="18"/>
    </row>
    <row r="37" spans="7:9">
      <c r="I37" s="18"/>
    </row>
    <row r="38" spans="7:9">
      <c r="G38" s="17"/>
      <c r="H38" s="17"/>
      <c r="I38" s="18"/>
    </row>
    <row r="39" spans="7:9">
      <c r="I39" s="18"/>
    </row>
    <row r="40" spans="7:9">
      <c r="G40" s="17"/>
      <c r="H40" s="17"/>
      <c r="I40" s="18"/>
    </row>
    <row r="41" spans="7:9">
      <c r="I41" s="18"/>
    </row>
    <row r="42" spans="7:9">
      <c r="G42" s="17"/>
      <c r="H42" s="17"/>
      <c r="I42" s="18"/>
    </row>
    <row r="43" spans="7:9">
      <c r="I43" s="18"/>
    </row>
    <row r="44" spans="7:9">
      <c r="G44" s="17"/>
      <c r="H44" s="17"/>
      <c r="I44" s="18"/>
    </row>
    <row r="45" spans="7:9">
      <c r="I45" s="18"/>
    </row>
    <row r="46" spans="7:9">
      <c r="G46" s="17"/>
      <c r="H46" s="17"/>
      <c r="I46" s="18"/>
    </row>
    <row r="47" spans="7:9">
      <c r="I47" s="18"/>
    </row>
    <row r="48" spans="7:9">
      <c r="G48" s="17"/>
      <c r="H48" s="17"/>
      <c r="I48" s="18"/>
    </row>
    <row r="49" spans="7:9">
      <c r="I49" s="18"/>
    </row>
    <row r="50" spans="7:9">
      <c r="G50" s="17"/>
      <c r="H50" s="17"/>
      <c r="I50" s="18"/>
    </row>
    <row r="51" spans="7:9">
      <c r="I51" s="18"/>
    </row>
    <row r="52" spans="7:9">
      <c r="G52" s="17"/>
      <c r="H52" s="17"/>
      <c r="I52" s="18"/>
    </row>
    <row r="53" spans="7:9">
      <c r="I53" s="18"/>
    </row>
    <row r="54" spans="7:9">
      <c r="G54" s="17"/>
      <c r="H54" s="17"/>
      <c r="I54" s="18"/>
    </row>
    <row r="55" spans="7:9">
      <c r="I55" s="18"/>
    </row>
    <row r="56" spans="7:9">
      <c r="G56" s="17"/>
      <c r="H56" s="17"/>
      <c r="I56" s="18"/>
    </row>
    <row r="57" spans="7:9">
      <c r="I57" s="18"/>
    </row>
    <row r="58" spans="7:9">
      <c r="G58" s="17"/>
      <c r="H58" s="17"/>
      <c r="I58" s="18"/>
    </row>
    <row r="59" spans="7:9">
      <c r="I59" s="18"/>
    </row>
    <row r="60" spans="7:9">
      <c r="G60" s="17"/>
      <c r="H60" s="17"/>
      <c r="I60" s="18"/>
    </row>
    <row r="61" spans="7:9">
      <c r="I61" s="18"/>
    </row>
    <row r="62" spans="7:9">
      <c r="G62" s="17"/>
      <c r="H62" s="17"/>
      <c r="I62" s="18"/>
    </row>
    <row r="63" spans="7:9">
      <c r="I63" s="18"/>
    </row>
    <row r="64" spans="7:9">
      <c r="G64" s="17"/>
      <c r="H64" s="17"/>
      <c r="I64" s="18"/>
    </row>
    <row r="65" spans="7:9">
      <c r="I65" s="18"/>
    </row>
    <row r="66" spans="7:9">
      <c r="G66" s="17"/>
      <c r="H66" s="17"/>
      <c r="I66" s="18"/>
    </row>
    <row r="67" spans="7:9">
      <c r="I67" s="18"/>
    </row>
    <row r="68" spans="7:9">
      <c r="G68" s="17"/>
      <c r="H68" s="17"/>
      <c r="I68" s="18"/>
    </row>
    <row r="69" spans="7:9">
      <c r="I69" s="18"/>
    </row>
    <row r="70" spans="7:9">
      <c r="G70" s="17"/>
      <c r="H70" s="17"/>
      <c r="I70" s="18"/>
    </row>
    <row r="71" spans="7:9">
      <c r="I71" s="18"/>
    </row>
    <row r="72" spans="7:9">
      <c r="G72" s="17"/>
      <c r="H72" s="17"/>
      <c r="I72" s="18"/>
    </row>
    <row r="73" spans="7:9">
      <c r="I73" s="18"/>
    </row>
    <row r="74" spans="7:9">
      <c r="G74" s="17"/>
      <c r="H74" s="17"/>
      <c r="I74" s="18"/>
    </row>
    <row r="75" spans="7:9">
      <c r="I75" s="18"/>
    </row>
    <row r="76" spans="7:9">
      <c r="G76" s="17"/>
      <c r="H76" s="17"/>
      <c r="I76" s="18"/>
    </row>
    <row r="77" spans="7:9">
      <c r="I77" s="18"/>
    </row>
    <row r="78" spans="7:9">
      <c r="G78" s="17"/>
      <c r="H78" s="17"/>
      <c r="I78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DCD2B-35CF-417A-953D-2BEAD2776DF1}">
  <sheetPr codeName="Sheet2"/>
  <dimension ref="C3:D258"/>
  <sheetViews>
    <sheetView topLeftCell="C39" workbookViewId="0">
      <selection activeCell="E17" sqref="E17"/>
    </sheetView>
  </sheetViews>
  <sheetFormatPr defaultRowHeight="15"/>
  <cols>
    <col min="1" max="2" width="9.140625" style="3"/>
    <col min="3" max="3" width="11.42578125" style="3" customWidth="1"/>
    <col min="4" max="16384" width="9.140625" style="3"/>
  </cols>
  <sheetData>
    <row r="3" spans="3:4">
      <c r="C3" s="3" t="s">
        <v>16</v>
      </c>
      <c r="D3" s="3" t="s">
        <v>17</v>
      </c>
    </row>
    <row r="4" spans="3:4">
      <c r="C4" s="3">
        <v>1</v>
      </c>
      <c r="D4" s="3" t="str">
        <f>CHAR(C4)</f>
        <v>_x0001_</v>
      </c>
    </row>
    <row r="5" spans="3:4">
      <c r="C5" s="3">
        <v>2</v>
      </c>
      <c r="D5" s="3" t="str">
        <f t="shared" ref="D5:D68" si="0">CHAR(C5)</f>
        <v>_x0002_</v>
      </c>
    </row>
    <row r="6" spans="3:4">
      <c r="C6" s="3">
        <v>3</v>
      </c>
      <c r="D6" s="3" t="str">
        <f t="shared" si="0"/>
        <v>_x0003_</v>
      </c>
    </row>
    <row r="7" spans="3:4">
      <c r="C7" s="3">
        <v>4</v>
      </c>
      <c r="D7" s="3" t="str">
        <f t="shared" si="0"/>
        <v>_x0004_</v>
      </c>
    </row>
    <row r="8" spans="3:4">
      <c r="C8" s="3">
        <v>5</v>
      </c>
      <c r="D8" s="3" t="str">
        <f t="shared" si="0"/>
        <v>_x0005_</v>
      </c>
    </row>
    <row r="9" spans="3:4">
      <c r="C9" s="3">
        <v>6</v>
      </c>
      <c r="D9" s="3" t="str">
        <f t="shared" si="0"/>
        <v>_x0006_</v>
      </c>
    </row>
    <row r="10" spans="3:4">
      <c r="C10" s="3">
        <v>7</v>
      </c>
      <c r="D10" s="3" t="str">
        <f t="shared" si="0"/>
        <v>_x0007_</v>
      </c>
    </row>
    <row r="11" spans="3:4">
      <c r="C11" s="3">
        <v>8</v>
      </c>
      <c r="D11" s="3" t="str">
        <f t="shared" si="0"/>
        <v>_x0008_</v>
      </c>
    </row>
    <row r="12" spans="3:4">
      <c r="C12" s="3">
        <v>9</v>
      </c>
      <c r="D12" s="3" t="str">
        <f t="shared" si="0"/>
        <v xml:space="preserve">	</v>
      </c>
    </row>
    <row r="13" spans="3:4">
      <c r="C13" s="3">
        <v>10</v>
      </c>
      <c r="D13" s="3" t="str">
        <f t="shared" si="0"/>
        <v xml:space="preserve">
</v>
      </c>
    </row>
    <row r="14" spans="3:4">
      <c r="C14" s="3">
        <v>11</v>
      </c>
      <c r="D14" s="3" t="str">
        <f t="shared" si="0"/>
        <v>_x000B_</v>
      </c>
    </row>
    <row r="15" spans="3:4">
      <c r="C15" s="3">
        <v>12</v>
      </c>
      <c r="D15" s="3" t="str">
        <f t="shared" si="0"/>
        <v>_x000C_</v>
      </c>
    </row>
    <row r="16" spans="3:4">
      <c r="C16" s="3">
        <v>13</v>
      </c>
      <c r="D16" s="3" t="str">
        <f t="shared" si="0"/>
        <v>_x000D_</v>
      </c>
    </row>
    <row r="17" spans="3:4">
      <c r="C17" s="3">
        <v>14</v>
      </c>
      <c r="D17" s="3" t="str">
        <f t="shared" si="0"/>
        <v>_x000E_</v>
      </c>
    </row>
    <row r="18" spans="3:4">
      <c r="C18" s="3">
        <v>15</v>
      </c>
      <c r="D18" s="3" t="str">
        <f t="shared" si="0"/>
        <v>_x000F_</v>
      </c>
    </row>
    <row r="19" spans="3:4">
      <c r="C19" s="3">
        <v>16</v>
      </c>
      <c r="D19" s="3" t="str">
        <f t="shared" si="0"/>
        <v>_x0010_</v>
      </c>
    </row>
    <row r="20" spans="3:4">
      <c r="C20" s="3">
        <v>17</v>
      </c>
      <c r="D20" s="3" t="str">
        <f t="shared" si="0"/>
        <v>_x0011_</v>
      </c>
    </row>
    <row r="21" spans="3:4">
      <c r="C21" s="3">
        <v>18</v>
      </c>
      <c r="D21" s="3" t="str">
        <f t="shared" si="0"/>
        <v>_x0012_</v>
      </c>
    </row>
    <row r="22" spans="3:4">
      <c r="C22" s="3">
        <v>19</v>
      </c>
      <c r="D22" s="3" t="str">
        <f t="shared" si="0"/>
        <v>_x0013_</v>
      </c>
    </row>
    <row r="23" spans="3:4">
      <c r="C23" s="3">
        <v>20</v>
      </c>
      <c r="D23" s="3" t="str">
        <f t="shared" si="0"/>
        <v>_x0014_</v>
      </c>
    </row>
    <row r="24" spans="3:4">
      <c r="C24" s="3">
        <v>21</v>
      </c>
      <c r="D24" s="3" t="str">
        <f t="shared" si="0"/>
        <v>_x0015_</v>
      </c>
    </row>
    <row r="25" spans="3:4">
      <c r="C25" s="3">
        <v>22</v>
      </c>
      <c r="D25" s="3" t="str">
        <f t="shared" si="0"/>
        <v>_x0016_</v>
      </c>
    </row>
    <row r="26" spans="3:4">
      <c r="C26" s="3">
        <v>23</v>
      </c>
      <c r="D26" s="3" t="str">
        <f t="shared" si="0"/>
        <v>_x0017_</v>
      </c>
    </row>
    <row r="27" spans="3:4">
      <c r="C27" s="3">
        <v>24</v>
      </c>
      <c r="D27" s="3" t="str">
        <f t="shared" si="0"/>
        <v>_x0018_</v>
      </c>
    </row>
    <row r="28" spans="3:4">
      <c r="C28" s="3">
        <v>25</v>
      </c>
      <c r="D28" s="3" t="str">
        <f t="shared" si="0"/>
        <v>_x0019_</v>
      </c>
    </row>
    <row r="29" spans="3:4">
      <c r="C29" s="3">
        <v>26</v>
      </c>
      <c r="D29" s="3" t="str">
        <f t="shared" si="0"/>
        <v>_x001A_</v>
      </c>
    </row>
    <row r="30" spans="3:4">
      <c r="C30" s="3">
        <v>27</v>
      </c>
      <c r="D30" s="3" t="str">
        <f t="shared" si="0"/>
        <v>_x001B_</v>
      </c>
    </row>
    <row r="31" spans="3:4">
      <c r="C31" s="3">
        <v>28</v>
      </c>
      <c r="D31" s="3" t="str">
        <f t="shared" si="0"/>
        <v>_x001C_</v>
      </c>
    </row>
    <row r="32" spans="3:4">
      <c r="C32" s="3">
        <v>29</v>
      </c>
      <c r="D32" s="3" t="str">
        <f t="shared" si="0"/>
        <v>_x001D_</v>
      </c>
    </row>
    <row r="33" spans="3:4">
      <c r="C33" s="3">
        <v>30</v>
      </c>
      <c r="D33" s="3" t="str">
        <f t="shared" si="0"/>
        <v>_x001E_</v>
      </c>
    </row>
    <row r="34" spans="3:4">
      <c r="C34" s="3">
        <v>31</v>
      </c>
      <c r="D34" s="3" t="str">
        <f t="shared" si="0"/>
        <v>_x001F_</v>
      </c>
    </row>
    <row r="35" spans="3:4">
      <c r="C35" s="3">
        <v>32</v>
      </c>
      <c r="D35" s="3" t="str">
        <f t="shared" si="0"/>
        <v xml:space="preserve"> </v>
      </c>
    </row>
    <row r="36" spans="3:4">
      <c r="C36" s="3">
        <v>33</v>
      </c>
      <c r="D36" s="3" t="str">
        <f t="shared" si="0"/>
        <v>!</v>
      </c>
    </row>
    <row r="37" spans="3:4">
      <c r="C37" s="3">
        <v>34</v>
      </c>
      <c r="D37" s="3" t="str">
        <f t="shared" si="0"/>
        <v>"</v>
      </c>
    </row>
    <row r="38" spans="3:4">
      <c r="C38" s="3">
        <v>35</v>
      </c>
      <c r="D38" s="3" t="str">
        <f t="shared" si="0"/>
        <v>#</v>
      </c>
    </row>
    <row r="39" spans="3:4">
      <c r="C39" s="3">
        <v>36</v>
      </c>
      <c r="D39" s="3" t="str">
        <f t="shared" si="0"/>
        <v>$</v>
      </c>
    </row>
    <row r="40" spans="3:4">
      <c r="C40" s="3">
        <v>37</v>
      </c>
      <c r="D40" s="3" t="str">
        <f t="shared" si="0"/>
        <v>%</v>
      </c>
    </row>
    <row r="41" spans="3:4">
      <c r="C41" s="3">
        <v>38</v>
      </c>
      <c r="D41" s="3" t="str">
        <f t="shared" si="0"/>
        <v>&amp;</v>
      </c>
    </row>
    <row r="42" spans="3:4">
      <c r="C42" s="3">
        <v>39</v>
      </c>
      <c r="D42" s="3" t="str">
        <f t="shared" si="0"/>
        <v>'</v>
      </c>
    </row>
    <row r="43" spans="3:4">
      <c r="C43" s="3">
        <v>40</v>
      </c>
      <c r="D43" s="3" t="str">
        <f t="shared" si="0"/>
        <v>(</v>
      </c>
    </row>
    <row r="44" spans="3:4">
      <c r="C44" s="3">
        <v>41</v>
      </c>
      <c r="D44" s="3" t="str">
        <f t="shared" si="0"/>
        <v>)</v>
      </c>
    </row>
    <row r="45" spans="3:4">
      <c r="C45" s="3">
        <v>42</v>
      </c>
      <c r="D45" s="3" t="str">
        <f t="shared" si="0"/>
        <v>*</v>
      </c>
    </row>
    <row r="46" spans="3:4">
      <c r="C46" s="3">
        <v>43</v>
      </c>
      <c r="D46" s="3" t="str">
        <f t="shared" si="0"/>
        <v>+</v>
      </c>
    </row>
    <row r="47" spans="3:4">
      <c r="C47" s="3">
        <v>44</v>
      </c>
      <c r="D47" s="3" t="str">
        <f t="shared" si="0"/>
        <v>,</v>
      </c>
    </row>
    <row r="48" spans="3:4">
      <c r="C48" s="3">
        <v>45</v>
      </c>
      <c r="D48" s="3" t="str">
        <f t="shared" si="0"/>
        <v>-</v>
      </c>
    </row>
    <row r="49" spans="3:4">
      <c r="C49" s="3">
        <v>46</v>
      </c>
      <c r="D49" s="3" t="str">
        <f t="shared" si="0"/>
        <v>.</v>
      </c>
    </row>
    <row r="50" spans="3:4">
      <c r="C50" s="3">
        <v>47</v>
      </c>
      <c r="D50" s="3" t="str">
        <f t="shared" si="0"/>
        <v>/</v>
      </c>
    </row>
    <row r="51" spans="3:4">
      <c r="C51" s="3">
        <v>48</v>
      </c>
      <c r="D51" s="3" t="str">
        <f t="shared" si="0"/>
        <v>0</v>
      </c>
    </row>
    <row r="52" spans="3:4">
      <c r="C52" s="3">
        <v>49</v>
      </c>
      <c r="D52" s="3" t="str">
        <f t="shared" si="0"/>
        <v>1</v>
      </c>
    </row>
    <row r="53" spans="3:4">
      <c r="C53" s="3">
        <v>50</v>
      </c>
      <c r="D53" s="3" t="str">
        <f t="shared" si="0"/>
        <v>2</v>
      </c>
    </row>
    <row r="54" spans="3:4">
      <c r="C54" s="3">
        <v>51</v>
      </c>
      <c r="D54" s="3" t="str">
        <f t="shared" si="0"/>
        <v>3</v>
      </c>
    </row>
    <row r="55" spans="3:4">
      <c r="C55" s="3">
        <v>52</v>
      </c>
      <c r="D55" s="3" t="str">
        <f t="shared" si="0"/>
        <v>4</v>
      </c>
    </row>
    <row r="56" spans="3:4">
      <c r="C56" s="3">
        <v>53</v>
      </c>
      <c r="D56" s="3" t="str">
        <f t="shared" si="0"/>
        <v>5</v>
      </c>
    </row>
    <row r="57" spans="3:4">
      <c r="C57" s="3">
        <v>54</v>
      </c>
      <c r="D57" s="3" t="str">
        <f t="shared" si="0"/>
        <v>6</v>
      </c>
    </row>
    <row r="58" spans="3:4">
      <c r="C58" s="3">
        <v>55</v>
      </c>
      <c r="D58" s="3" t="str">
        <f t="shared" si="0"/>
        <v>7</v>
      </c>
    </row>
    <row r="59" spans="3:4">
      <c r="C59" s="3">
        <v>56</v>
      </c>
      <c r="D59" s="3" t="str">
        <f t="shared" si="0"/>
        <v>8</v>
      </c>
    </row>
    <row r="60" spans="3:4">
      <c r="C60" s="3">
        <v>57</v>
      </c>
      <c r="D60" s="3" t="str">
        <f t="shared" si="0"/>
        <v>9</v>
      </c>
    </row>
    <row r="61" spans="3:4">
      <c r="C61" s="3">
        <v>58</v>
      </c>
      <c r="D61" s="3" t="str">
        <f t="shared" si="0"/>
        <v>:</v>
      </c>
    </row>
    <row r="62" spans="3:4">
      <c r="C62" s="3">
        <v>59</v>
      </c>
      <c r="D62" s="3" t="str">
        <f t="shared" si="0"/>
        <v>;</v>
      </c>
    </row>
    <row r="63" spans="3:4">
      <c r="C63" s="3">
        <v>60</v>
      </c>
      <c r="D63" s="3" t="str">
        <f t="shared" si="0"/>
        <v>&lt;</v>
      </c>
    </row>
    <row r="64" spans="3:4">
      <c r="C64" s="3">
        <v>61</v>
      </c>
      <c r="D64" s="3" t="str">
        <f t="shared" si="0"/>
        <v>=</v>
      </c>
    </row>
    <row r="65" spans="3:4">
      <c r="C65" s="3">
        <v>62</v>
      </c>
      <c r="D65" s="3" t="str">
        <f t="shared" si="0"/>
        <v>&gt;</v>
      </c>
    </row>
    <row r="66" spans="3:4">
      <c r="C66" s="3">
        <v>63</v>
      </c>
      <c r="D66" s="3" t="str">
        <f t="shared" si="0"/>
        <v>?</v>
      </c>
    </row>
    <row r="67" spans="3:4">
      <c r="C67" s="3">
        <v>64</v>
      </c>
      <c r="D67" s="3" t="str">
        <f t="shared" si="0"/>
        <v>@</v>
      </c>
    </row>
    <row r="68" spans="3:4">
      <c r="C68" s="3">
        <v>65</v>
      </c>
      <c r="D68" s="3" t="str">
        <f t="shared" si="0"/>
        <v>A</v>
      </c>
    </row>
    <row r="69" spans="3:4">
      <c r="C69" s="3">
        <v>66</v>
      </c>
      <c r="D69" s="3" t="str">
        <f t="shared" ref="D69:D132" si="1">CHAR(C69)</f>
        <v>B</v>
      </c>
    </row>
    <row r="70" spans="3:4">
      <c r="C70" s="3">
        <v>67</v>
      </c>
      <c r="D70" s="3" t="str">
        <f t="shared" si="1"/>
        <v>C</v>
      </c>
    </row>
    <row r="71" spans="3:4">
      <c r="C71" s="3">
        <v>68</v>
      </c>
      <c r="D71" s="3" t="str">
        <f t="shared" si="1"/>
        <v>D</v>
      </c>
    </row>
    <row r="72" spans="3:4">
      <c r="C72" s="3">
        <v>69</v>
      </c>
      <c r="D72" s="3" t="str">
        <f t="shared" si="1"/>
        <v>E</v>
      </c>
    </row>
    <row r="73" spans="3:4">
      <c r="C73" s="3">
        <v>70</v>
      </c>
      <c r="D73" s="3" t="str">
        <f t="shared" si="1"/>
        <v>F</v>
      </c>
    </row>
    <row r="74" spans="3:4">
      <c r="C74" s="3">
        <v>71</v>
      </c>
      <c r="D74" s="3" t="str">
        <f t="shared" si="1"/>
        <v>G</v>
      </c>
    </row>
    <row r="75" spans="3:4">
      <c r="C75" s="3">
        <v>72</v>
      </c>
      <c r="D75" s="3" t="str">
        <f t="shared" si="1"/>
        <v>H</v>
      </c>
    </row>
    <row r="76" spans="3:4">
      <c r="C76" s="3">
        <v>73</v>
      </c>
      <c r="D76" s="3" t="str">
        <f t="shared" si="1"/>
        <v>I</v>
      </c>
    </row>
    <row r="77" spans="3:4">
      <c r="C77" s="3">
        <v>74</v>
      </c>
      <c r="D77" s="3" t="str">
        <f t="shared" si="1"/>
        <v>J</v>
      </c>
    </row>
    <row r="78" spans="3:4">
      <c r="C78" s="3">
        <v>75</v>
      </c>
      <c r="D78" s="3" t="str">
        <f t="shared" si="1"/>
        <v>K</v>
      </c>
    </row>
    <row r="79" spans="3:4">
      <c r="C79" s="3">
        <v>76</v>
      </c>
      <c r="D79" s="3" t="str">
        <f t="shared" si="1"/>
        <v>L</v>
      </c>
    </row>
    <row r="80" spans="3:4">
      <c r="C80" s="3">
        <v>77</v>
      </c>
      <c r="D80" s="3" t="str">
        <f t="shared" si="1"/>
        <v>M</v>
      </c>
    </row>
    <row r="81" spans="3:4">
      <c r="C81" s="3">
        <v>78</v>
      </c>
      <c r="D81" s="3" t="str">
        <f t="shared" si="1"/>
        <v>N</v>
      </c>
    </row>
    <row r="82" spans="3:4">
      <c r="C82" s="3">
        <v>79</v>
      </c>
      <c r="D82" s="3" t="str">
        <f t="shared" si="1"/>
        <v>O</v>
      </c>
    </row>
    <row r="83" spans="3:4">
      <c r="C83" s="3">
        <v>80</v>
      </c>
      <c r="D83" s="3" t="str">
        <f t="shared" si="1"/>
        <v>P</v>
      </c>
    </row>
    <row r="84" spans="3:4">
      <c r="C84" s="3">
        <v>81</v>
      </c>
      <c r="D84" s="3" t="str">
        <f t="shared" si="1"/>
        <v>Q</v>
      </c>
    </row>
    <row r="85" spans="3:4">
      <c r="C85" s="3">
        <v>82</v>
      </c>
      <c r="D85" s="3" t="str">
        <f t="shared" si="1"/>
        <v>R</v>
      </c>
    </row>
    <row r="86" spans="3:4">
      <c r="C86" s="3">
        <v>83</v>
      </c>
      <c r="D86" s="3" t="str">
        <f t="shared" si="1"/>
        <v>S</v>
      </c>
    </row>
    <row r="87" spans="3:4">
      <c r="C87" s="3">
        <v>84</v>
      </c>
      <c r="D87" s="3" t="str">
        <f t="shared" si="1"/>
        <v>T</v>
      </c>
    </row>
    <row r="88" spans="3:4">
      <c r="C88" s="3">
        <v>85</v>
      </c>
      <c r="D88" s="3" t="str">
        <f t="shared" si="1"/>
        <v>U</v>
      </c>
    </row>
    <row r="89" spans="3:4">
      <c r="C89" s="3">
        <v>86</v>
      </c>
      <c r="D89" s="3" t="str">
        <f t="shared" si="1"/>
        <v>V</v>
      </c>
    </row>
    <row r="90" spans="3:4">
      <c r="C90" s="3">
        <v>87</v>
      </c>
      <c r="D90" s="3" t="str">
        <f t="shared" si="1"/>
        <v>W</v>
      </c>
    </row>
    <row r="91" spans="3:4">
      <c r="C91" s="3">
        <v>88</v>
      </c>
      <c r="D91" s="3" t="str">
        <f t="shared" si="1"/>
        <v>X</v>
      </c>
    </row>
    <row r="92" spans="3:4">
      <c r="C92" s="3">
        <v>89</v>
      </c>
      <c r="D92" s="3" t="str">
        <f t="shared" si="1"/>
        <v>Y</v>
      </c>
    </row>
    <row r="93" spans="3:4">
      <c r="C93" s="3">
        <v>90</v>
      </c>
      <c r="D93" s="3" t="str">
        <f t="shared" si="1"/>
        <v>Z</v>
      </c>
    </row>
    <row r="94" spans="3:4">
      <c r="C94" s="3">
        <v>91</v>
      </c>
      <c r="D94" s="3" t="str">
        <f t="shared" si="1"/>
        <v>[</v>
      </c>
    </row>
    <row r="95" spans="3:4">
      <c r="C95" s="3">
        <v>92</v>
      </c>
      <c r="D95" s="3" t="str">
        <f t="shared" si="1"/>
        <v>\</v>
      </c>
    </row>
    <row r="96" spans="3:4">
      <c r="C96" s="3">
        <v>93</v>
      </c>
      <c r="D96" s="3" t="str">
        <f t="shared" si="1"/>
        <v>]</v>
      </c>
    </row>
    <row r="97" spans="3:4">
      <c r="C97" s="3">
        <v>94</v>
      </c>
      <c r="D97" s="3" t="str">
        <f t="shared" si="1"/>
        <v>^</v>
      </c>
    </row>
    <row r="98" spans="3:4">
      <c r="C98" s="3">
        <v>95</v>
      </c>
      <c r="D98" s="3" t="str">
        <f t="shared" si="1"/>
        <v>_</v>
      </c>
    </row>
    <row r="99" spans="3:4">
      <c r="C99" s="3">
        <v>96</v>
      </c>
      <c r="D99" s="3" t="str">
        <f t="shared" si="1"/>
        <v>`</v>
      </c>
    </row>
    <row r="100" spans="3:4">
      <c r="C100" s="3">
        <v>97</v>
      </c>
      <c r="D100" s="3" t="str">
        <f t="shared" si="1"/>
        <v>a</v>
      </c>
    </row>
    <row r="101" spans="3:4">
      <c r="C101" s="3">
        <v>98</v>
      </c>
      <c r="D101" s="3" t="str">
        <f t="shared" si="1"/>
        <v>b</v>
      </c>
    </row>
    <row r="102" spans="3:4">
      <c r="C102" s="3">
        <v>99</v>
      </c>
      <c r="D102" s="3" t="str">
        <f t="shared" si="1"/>
        <v>c</v>
      </c>
    </row>
    <row r="103" spans="3:4">
      <c r="C103" s="3">
        <v>100</v>
      </c>
      <c r="D103" s="3" t="str">
        <f t="shared" si="1"/>
        <v>d</v>
      </c>
    </row>
    <row r="104" spans="3:4">
      <c r="C104" s="3">
        <v>101</v>
      </c>
      <c r="D104" s="3" t="str">
        <f t="shared" si="1"/>
        <v>e</v>
      </c>
    </row>
    <row r="105" spans="3:4">
      <c r="C105" s="3">
        <v>102</v>
      </c>
      <c r="D105" s="3" t="str">
        <f t="shared" si="1"/>
        <v>f</v>
      </c>
    </row>
    <row r="106" spans="3:4">
      <c r="C106" s="3">
        <v>103</v>
      </c>
      <c r="D106" s="3" t="str">
        <f t="shared" si="1"/>
        <v>g</v>
      </c>
    </row>
    <row r="107" spans="3:4">
      <c r="C107" s="3">
        <v>104</v>
      </c>
      <c r="D107" s="3" t="str">
        <f t="shared" si="1"/>
        <v>h</v>
      </c>
    </row>
    <row r="108" spans="3:4">
      <c r="C108" s="3">
        <v>105</v>
      </c>
      <c r="D108" s="3" t="str">
        <f t="shared" si="1"/>
        <v>i</v>
      </c>
    </row>
    <row r="109" spans="3:4">
      <c r="C109" s="3">
        <v>106</v>
      </c>
      <c r="D109" s="3" t="str">
        <f t="shared" si="1"/>
        <v>j</v>
      </c>
    </row>
    <row r="110" spans="3:4">
      <c r="C110" s="3">
        <v>107</v>
      </c>
      <c r="D110" s="3" t="str">
        <f t="shared" si="1"/>
        <v>k</v>
      </c>
    </row>
    <row r="111" spans="3:4">
      <c r="C111" s="3">
        <v>108</v>
      </c>
      <c r="D111" s="3" t="str">
        <f t="shared" si="1"/>
        <v>l</v>
      </c>
    </row>
    <row r="112" spans="3:4">
      <c r="C112" s="3">
        <v>109</v>
      </c>
      <c r="D112" s="3" t="str">
        <f t="shared" si="1"/>
        <v>m</v>
      </c>
    </row>
    <row r="113" spans="3:4">
      <c r="C113" s="3">
        <v>110</v>
      </c>
      <c r="D113" s="3" t="str">
        <f t="shared" si="1"/>
        <v>n</v>
      </c>
    </row>
    <row r="114" spans="3:4">
      <c r="C114" s="3">
        <v>111</v>
      </c>
      <c r="D114" s="3" t="str">
        <f t="shared" si="1"/>
        <v>o</v>
      </c>
    </row>
    <row r="115" spans="3:4">
      <c r="C115" s="3">
        <v>112</v>
      </c>
      <c r="D115" s="3" t="str">
        <f t="shared" si="1"/>
        <v>p</v>
      </c>
    </row>
    <row r="116" spans="3:4">
      <c r="C116" s="3">
        <v>113</v>
      </c>
      <c r="D116" s="3" t="str">
        <f t="shared" si="1"/>
        <v>q</v>
      </c>
    </row>
    <row r="117" spans="3:4">
      <c r="C117" s="3">
        <v>114</v>
      </c>
      <c r="D117" s="3" t="str">
        <f t="shared" si="1"/>
        <v>r</v>
      </c>
    </row>
    <row r="118" spans="3:4">
      <c r="C118" s="3">
        <v>115</v>
      </c>
      <c r="D118" s="3" t="str">
        <f t="shared" si="1"/>
        <v>s</v>
      </c>
    </row>
    <row r="119" spans="3:4">
      <c r="C119" s="3">
        <v>116</v>
      </c>
      <c r="D119" s="3" t="str">
        <f t="shared" si="1"/>
        <v>t</v>
      </c>
    </row>
    <row r="120" spans="3:4">
      <c r="C120" s="3">
        <v>117</v>
      </c>
      <c r="D120" s="3" t="str">
        <f t="shared" si="1"/>
        <v>u</v>
      </c>
    </row>
    <row r="121" spans="3:4">
      <c r="C121" s="3">
        <v>118</v>
      </c>
      <c r="D121" s="3" t="str">
        <f t="shared" si="1"/>
        <v>v</v>
      </c>
    </row>
    <row r="122" spans="3:4">
      <c r="C122" s="3">
        <v>119</v>
      </c>
      <c r="D122" s="3" t="str">
        <f t="shared" si="1"/>
        <v>w</v>
      </c>
    </row>
    <row r="123" spans="3:4">
      <c r="C123" s="3">
        <v>120</v>
      </c>
      <c r="D123" s="3" t="str">
        <f t="shared" si="1"/>
        <v>x</v>
      </c>
    </row>
    <row r="124" spans="3:4">
      <c r="C124" s="3">
        <v>121</v>
      </c>
      <c r="D124" s="3" t="str">
        <f t="shared" si="1"/>
        <v>y</v>
      </c>
    </row>
    <row r="125" spans="3:4">
      <c r="C125" s="3">
        <v>122</v>
      </c>
      <c r="D125" s="3" t="str">
        <f t="shared" si="1"/>
        <v>z</v>
      </c>
    </row>
    <row r="126" spans="3:4">
      <c r="C126" s="3">
        <v>123</v>
      </c>
      <c r="D126" s="3" t="str">
        <f t="shared" si="1"/>
        <v>{</v>
      </c>
    </row>
    <row r="127" spans="3:4">
      <c r="C127" s="3">
        <v>124</v>
      </c>
      <c r="D127" s="3" t="str">
        <f t="shared" si="1"/>
        <v>|</v>
      </c>
    </row>
    <row r="128" spans="3:4">
      <c r="C128" s="3">
        <v>125</v>
      </c>
      <c r="D128" s="3" t="str">
        <f t="shared" si="1"/>
        <v>}</v>
      </c>
    </row>
    <row r="129" spans="3:4">
      <c r="C129" s="3">
        <v>126</v>
      </c>
      <c r="D129" s="3" t="str">
        <f t="shared" si="1"/>
        <v>~</v>
      </c>
    </row>
    <row r="130" spans="3:4">
      <c r="C130" s="3">
        <v>127</v>
      </c>
      <c r="D130" s="3" t="str">
        <f t="shared" si="1"/>
        <v></v>
      </c>
    </row>
    <row r="131" spans="3:4">
      <c r="C131" s="3">
        <v>128</v>
      </c>
      <c r="D131" s="3" t="str">
        <f t="shared" si="1"/>
        <v>€</v>
      </c>
    </row>
    <row r="132" spans="3:4">
      <c r="C132" s="3">
        <v>129</v>
      </c>
      <c r="D132" s="3" t="str">
        <f t="shared" si="1"/>
        <v></v>
      </c>
    </row>
    <row r="133" spans="3:4">
      <c r="C133" s="3">
        <v>130</v>
      </c>
      <c r="D133" s="3" t="str">
        <f t="shared" ref="D133:D196" si="2">CHAR(C133)</f>
        <v>‚</v>
      </c>
    </row>
    <row r="134" spans="3:4">
      <c r="C134" s="3">
        <v>131</v>
      </c>
      <c r="D134" s="3" t="str">
        <f t="shared" si="2"/>
        <v>ƒ</v>
      </c>
    </row>
    <row r="135" spans="3:4">
      <c r="C135" s="3">
        <v>132</v>
      </c>
      <c r="D135" s="3" t="str">
        <f t="shared" si="2"/>
        <v>„</v>
      </c>
    </row>
    <row r="136" spans="3:4">
      <c r="C136" s="3">
        <v>133</v>
      </c>
      <c r="D136" s="3" t="str">
        <f t="shared" si="2"/>
        <v>…</v>
      </c>
    </row>
    <row r="137" spans="3:4">
      <c r="C137" s="3">
        <v>134</v>
      </c>
      <c r="D137" s="3" t="str">
        <f t="shared" si="2"/>
        <v>†</v>
      </c>
    </row>
    <row r="138" spans="3:4">
      <c r="C138" s="3">
        <v>135</v>
      </c>
      <c r="D138" s="3" t="str">
        <f t="shared" si="2"/>
        <v>‡</v>
      </c>
    </row>
    <row r="139" spans="3:4">
      <c r="C139" s="3">
        <v>136</v>
      </c>
      <c r="D139" s="3" t="str">
        <f t="shared" si="2"/>
        <v>ˆ</v>
      </c>
    </row>
    <row r="140" spans="3:4">
      <c r="C140" s="3">
        <v>137</v>
      </c>
      <c r="D140" s="3" t="str">
        <f t="shared" si="2"/>
        <v>‰</v>
      </c>
    </row>
    <row r="141" spans="3:4">
      <c r="C141" s="3">
        <v>138</v>
      </c>
      <c r="D141" s="3" t="str">
        <f t="shared" si="2"/>
        <v>Š</v>
      </c>
    </row>
    <row r="142" spans="3:4">
      <c r="C142" s="3">
        <v>139</v>
      </c>
      <c r="D142" s="3" t="str">
        <f t="shared" si="2"/>
        <v>‹</v>
      </c>
    </row>
    <row r="143" spans="3:4">
      <c r="C143" s="3">
        <v>140</v>
      </c>
      <c r="D143" s="3" t="str">
        <f t="shared" si="2"/>
        <v>Œ</v>
      </c>
    </row>
    <row r="144" spans="3:4">
      <c r="C144" s="3">
        <v>141</v>
      </c>
      <c r="D144" s="3" t="str">
        <f t="shared" si="2"/>
        <v></v>
      </c>
    </row>
    <row r="145" spans="3:4">
      <c r="C145" s="3">
        <v>142</v>
      </c>
      <c r="D145" s="3" t="str">
        <f t="shared" si="2"/>
        <v>Ž</v>
      </c>
    </row>
    <row r="146" spans="3:4">
      <c r="C146" s="3">
        <v>143</v>
      </c>
      <c r="D146" s="3" t="str">
        <f t="shared" si="2"/>
        <v></v>
      </c>
    </row>
    <row r="147" spans="3:4">
      <c r="C147" s="3">
        <v>144</v>
      </c>
      <c r="D147" s="3" t="str">
        <f t="shared" si="2"/>
        <v></v>
      </c>
    </row>
    <row r="148" spans="3:4">
      <c r="C148" s="3">
        <v>145</v>
      </c>
      <c r="D148" s="3" t="str">
        <f t="shared" si="2"/>
        <v>‘</v>
      </c>
    </row>
    <row r="149" spans="3:4">
      <c r="C149" s="3">
        <v>146</v>
      </c>
      <c r="D149" s="3" t="str">
        <f t="shared" si="2"/>
        <v>’</v>
      </c>
    </row>
    <row r="150" spans="3:4">
      <c r="C150" s="3">
        <v>147</v>
      </c>
      <c r="D150" s="3" t="str">
        <f t="shared" si="2"/>
        <v>“</v>
      </c>
    </row>
    <row r="151" spans="3:4">
      <c r="C151" s="3">
        <v>148</v>
      </c>
      <c r="D151" s="3" t="str">
        <f t="shared" si="2"/>
        <v>”</v>
      </c>
    </row>
    <row r="152" spans="3:4">
      <c r="C152" s="3">
        <v>149</v>
      </c>
      <c r="D152" s="3" t="str">
        <f t="shared" si="2"/>
        <v>•</v>
      </c>
    </row>
    <row r="153" spans="3:4">
      <c r="C153" s="3">
        <v>150</v>
      </c>
      <c r="D153" s="3" t="str">
        <f t="shared" si="2"/>
        <v>–</v>
      </c>
    </row>
    <row r="154" spans="3:4">
      <c r="C154" s="3">
        <v>151</v>
      </c>
      <c r="D154" s="3" t="str">
        <f t="shared" si="2"/>
        <v>—</v>
      </c>
    </row>
    <row r="155" spans="3:4">
      <c r="C155" s="3">
        <v>152</v>
      </c>
      <c r="D155" s="3" t="str">
        <f t="shared" si="2"/>
        <v>˜</v>
      </c>
    </row>
    <row r="156" spans="3:4">
      <c r="C156" s="3">
        <v>153</v>
      </c>
      <c r="D156" s="3" t="str">
        <f t="shared" si="2"/>
        <v>™</v>
      </c>
    </row>
    <row r="157" spans="3:4">
      <c r="C157" s="3">
        <v>154</v>
      </c>
      <c r="D157" s="3" t="str">
        <f t="shared" si="2"/>
        <v>š</v>
      </c>
    </row>
    <row r="158" spans="3:4">
      <c r="C158" s="3">
        <v>155</v>
      </c>
      <c r="D158" s="3" t="str">
        <f t="shared" si="2"/>
        <v>›</v>
      </c>
    </row>
    <row r="159" spans="3:4">
      <c r="C159" s="3">
        <v>156</v>
      </c>
      <c r="D159" s="3" t="str">
        <f t="shared" si="2"/>
        <v>œ</v>
      </c>
    </row>
    <row r="160" spans="3:4">
      <c r="C160" s="3">
        <v>157</v>
      </c>
      <c r="D160" s="3" t="str">
        <f t="shared" si="2"/>
        <v></v>
      </c>
    </row>
    <row r="161" spans="3:4">
      <c r="C161" s="3">
        <v>158</v>
      </c>
      <c r="D161" s="3" t="str">
        <f t="shared" si="2"/>
        <v>ž</v>
      </c>
    </row>
    <row r="162" spans="3:4">
      <c r="C162" s="3">
        <v>159</v>
      </c>
      <c r="D162" s="3" t="str">
        <f t="shared" si="2"/>
        <v>Ÿ</v>
      </c>
    </row>
    <row r="163" spans="3:4">
      <c r="C163" s="3">
        <v>160</v>
      </c>
      <c r="D163" s="3" t="str">
        <f t="shared" si="2"/>
        <v> </v>
      </c>
    </row>
    <row r="164" spans="3:4">
      <c r="C164" s="3">
        <v>161</v>
      </c>
      <c r="D164" s="3" t="str">
        <f t="shared" si="2"/>
        <v>¡</v>
      </c>
    </row>
    <row r="165" spans="3:4">
      <c r="C165" s="3">
        <v>162</v>
      </c>
      <c r="D165" s="3" t="str">
        <f t="shared" si="2"/>
        <v>¢</v>
      </c>
    </row>
    <row r="166" spans="3:4">
      <c r="C166" s="3">
        <v>163</v>
      </c>
      <c r="D166" s="3" t="str">
        <f t="shared" si="2"/>
        <v>£</v>
      </c>
    </row>
    <row r="167" spans="3:4">
      <c r="C167" s="3">
        <v>164</v>
      </c>
      <c r="D167" s="3" t="str">
        <f t="shared" si="2"/>
        <v>¤</v>
      </c>
    </row>
    <row r="168" spans="3:4">
      <c r="C168" s="3">
        <v>165</v>
      </c>
      <c r="D168" s="3" t="str">
        <f t="shared" si="2"/>
        <v>¥</v>
      </c>
    </row>
    <row r="169" spans="3:4">
      <c r="C169" s="3">
        <v>166</v>
      </c>
      <c r="D169" s="3" t="str">
        <f t="shared" si="2"/>
        <v>¦</v>
      </c>
    </row>
    <row r="170" spans="3:4">
      <c r="C170" s="3">
        <v>167</v>
      </c>
      <c r="D170" s="3" t="str">
        <f t="shared" si="2"/>
        <v>§</v>
      </c>
    </row>
    <row r="171" spans="3:4">
      <c r="C171" s="3">
        <v>168</v>
      </c>
      <c r="D171" s="3" t="str">
        <f t="shared" si="2"/>
        <v>¨</v>
      </c>
    </row>
    <row r="172" spans="3:4">
      <c r="C172" s="3">
        <v>169</v>
      </c>
      <c r="D172" s="3" t="str">
        <f t="shared" si="2"/>
        <v>©</v>
      </c>
    </row>
    <row r="173" spans="3:4">
      <c r="C173" s="3">
        <v>170</v>
      </c>
      <c r="D173" s="3" t="str">
        <f t="shared" si="2"/>
        <v>ª</v>
      </c>
    </row>
    <row r="174" spans="3:4">
      <c r="C174" s="3">
        <v>171</v>
      </c>
      <c r="D174" s="3" t="str">
        <f t="shared" si="2"/>
        <v>«</v>
      </c>
    </row>
    <row r="175" spans="3:4">
      <c r="C175" s="3">
        <v>172</v>
      </c>
      <c r="D175" s="3" t="str">
        <f t="shared" si="2"/>
        <v>¬</v>
      </c>
    </row>
    <row r="176" spans="3:4">
      <c r="C176" s="3">
        <v>173</v>
      </c>
      <c r="D176" s="3" t="str">
        <f t="shared" si="2"/>
        <v>­</v>
      </c>
    </row>
    <row r="177" spans="3:4">
      <c r="C177" s="3">
        <v>174</v>
      </c>
      <c r="D177" s="3" t="str">
        <f t="shared" si="2"/>
        <v>®</v>
      </c>
    </row>
    <row r="178" spans="3:4">
      <c r="C178" s="3">
        <v>175</v>
      </c>
      <c r="D178" s="3" t="str">
        <f t="shared" si="2"/>
        <v>¯</v>
      </c>
    </row>
    <row r="179" spans="3:4">
      <c r="C179" s="3">
        <v>176</v>
      </c>
      <c r="D179" s="3" t="str">
        <f t="shared" si="2"/>
        <v>°</v>
      </c>
    </row>
    <row r="180" spans="3:4">
      <c r="C180" s="3">
        <v>177</v>
      </c>
      <c r="D180" s="3" t="str">
        <f t="shared" si="2"/>
        <v>±</v>
      </c>
    </row>
    <row r="181" spans="3:4">
      <c r="C181" s="3">
        <v>178</v>
      </c>
      <c r="D181" s="3" t="str">
        <f t="shared" si="2"/>
        <v>²</v>
      </c>
    </row>
    <row r="182" spans="3:4">
      <c r="C182" s="3">
        <v>179</v>
      </c>
      <c r="D182" s="3" t="str">
        <f t="shared" si="2"/>
        <v>³</v>
      </c>
    </row>
    <row r="183" spans="3:4">
      <c r="C183" s="3">
        <v>180</v>
      </c>
      <c r="D183" s="3" t="str">
        <f t="shared" si="2"/>
        <v>´</v>
      </c>
    </row>
    <row r="184" spans="3:4">
      <c r="C184" s="3">
        <v>181</v>
      </c>
      <c r="D184" s="3" t="str">
        <f t="shared" si="2"/>
        <v>µ</v>
      </c>
    </row>
    <row r="185" spans="3:4">
      <c r="C185" s="3">
        <v>182</v>
      </c>
      <c r="D185" s="3" t="str">
        <f t="shared" si="2"/>
        <v>¶</v>
      </c>
    </row>
    <row r="186" spans="3:4">
      <c r="C186" s="3">
        <v>183</v>
      </c>
      <c r="D186" s="3" t="str">
        <f t="shared" si="2"/>
        <v>·</v>
      </c>
    </row>
    <row r="187" spans="3:4">
      <c r="C187" s="3">
        <v>184</v>
      </c>
      <c r="D187" s="3" t="str">
        <f t="shared" si="2"/>
        <v>¸</v>
      </c>
    </row>
    <row r="188" spans="3:4">
      <c r="C188" s="3">
        <v>185</v>
      </c>
      <c r="D188" s="3" t="str">
        <f t="shared" si="2"/>
        <v>¹</v>
      </c>
    </row>
    <row r="189" spans="3:4">
      <c r="C189" s="3">
        <v>186</v>
      </c>
      <c r="D189" s="3" t="str">
        <f t="shared" si="2"/>
        <v>º</v>
      </c>
    </row>
    <row r="190" spans="3:4">
      <c r="C190" s="3">
        <v>187</v>
      </c>
      <c r="D190" s="3" t="str">
        <f t="shared" si="2"/>
        <v>»</v>
      </c>
    </row>
    <row r="191" spans="3:4">
      <c r="C191" s="3">
        <v>188</v>
      </c>
      <c r="D191" s="3" t="str">
        <f t="shared" si="2"/>
        <v>¼</v>
      </c>
    </row>
    <row r="192" spans="3:4">
      <c r="C192" s="3">
        <v>189</v>
      </c>
      <c r="D192" s="3" t="str">
        <f t="shared" si="2"/>
        <v>½</v>
      </c>
    </row>
    <row r="193" spans="3:4">
      <c r="C193" s="3">
        <v>190</v>
      </c>
      <c r="D193" s="3" t="str">
        <f t="shared" si="2"/>
        <v>¾</v>
      </c>
    </row>
    <row r="194" spans="3:4">
      <c r="C194" s="3">
        <v>191</v>
      </c>
      <c r="D194" s="3" t="str">
        <f t="shared" si="2"/>
        <v>¿</v>
      </c>
    </row>
    <row r="195" spans="3:4">
      <c r="C195" s="3">
        <v>192</v>
      </c>
      <c r="D195" s="3" t="str">
        <f t="shared" si="2"/>
        <v>À</v>
      </c>
    </row>
    <row r="196" spans="3:4">
      <c r="C196" s="3">
        <v>193</v>
      </c>
      <c r="D196" s="3" t="str">
        <f t="shared" si="2"/>
        <v>Á</v>
      </c>
    </row>
    <row r="197" spans="3:4">
      <c r="C197" s="3">
        <v>194</v>
      </c>
      <c r="D197" s="3" t="str">
        <f t="shared" ref="D197:D258" si="3">CHAR(C197)</f>
        <v>Â</v>
      </c>
    </row>
    <row r="198" spans="3:4">
      <c r="C198" s="3">
        <v>195</v>
      </c>
      <c r="D198" s="3" t="str">
        <f t="shared" si="3"/>
        <v>Ã</v>
      </c>
    </row>
    <row r="199" spans="3:4">
      <c r="C199" s="3">
        <v>196</v>
      </c>
      <c r="D199" s="3" t="str">
        <f t="shared" si="3"/>
        <v>Ä</v>
      </c>
    </row>
    <row r="200" spans="3:4">
      <c r="C200" s="3">
        <v>197</v>
      </c>
      <c r="D200" s="3" t="str">
        <f t="shared" si="3"/>
        <v>Å</v>
      </c>
    </row>
    <row r="201" spans="3:4">
      <c r="C201" s="3">
        <v>198</v>
      </c>
      <c r="D201" s="3" t="str">
        <f t="shared" si="3"/>
        <v>Æ</v>
      </c>
    </row>
    <row r="202" spans="3:4">
      <c r="C202" s="3">
        <v>199</v>
      </c>
      <c r="D202" s="3" t="str">
        <f t="shared" si="3"/>
        <v>Ç</v>
      </c>
    </row>
    <row r="203" spans="3:4">
      <c r="C203" s="3">
        <v>200</v>
      </c>
      <c r="D203" s="3" t="str">
        <f t="shared" si="3"/>
        <v>È</v>
      </c>
    </row>
    <row r="204" spans="3:4">
      <c r="C204" s="3">
        <v>201</v>
      </c>
      <c r="D204" s="3" t="str">
        <f t="shared" si="3"/>
        <v>É</v>
      </c>
    </row>
    <row r="205" spans="3:4">
      <c r="C205" s="3">
        <v>202</v>
      </c>
      <c r="D205" s="3" t="str">
        <f t="shared" si="3"/>
        <v>Ê</v>
      </c>
    </row>
    <row r="206" spans="3:4">
      <c r="C206" s="3">
        <v>203</v>
      </c>
      <c r="D206" s="3" t="str">
        <f t="shared" si="3"/>
        <v>Ë</v>
      </c>
    </row>
    <row r="207" spans="3:4">
      <c r="C207" s="3">
        <v>204</v>
      </c>
      <c r="D207" s="3" t="str">
        <f t="shared" si="3"/>
        <v>Ì</v>
      </c>
    </row>
    <row r="208" spans="3:4">
      <c r="C208" s="3">
        <v>205</v>
      </c>
      <c r="D208" s="3" t="str">
        <f t="shared" si="3"/>
        <v>Í</v>
      </c>
    </row>
    <row r="209" spans="3:4">
      <c r="C209" s="3">
        <v>206</v>
      </c>
      <c r="D209" s="3" t="str">
        <f t="shared" si="3"/>
        <v>Î</v>
      </c>
    </row>
    <row r="210" spans="3:4">
      <c r="C210" s="3">
        <v>207</v>
      </c>
      <c r="D210" s="3" t="str">
        <f t="shared" si="3"/>
        <v>Ï</v>
      </c>
    </row>
    <row r="211" spans="3:4">
      <c r="C211" s="3">
        <v>208</v>
      </c>
      <c r="D211" s="3" t="str">
        <f t="shared" si="3"/>
        <v>Ð</v>
      </c>
    </row>
    <row r="212" spans="3:4">
      <c r="C212" s="3">
        <v>209</v>
      </c>
      <c r="D212" s="3" t="str">
        <f t="shared" si="3"/>
        <v>Ñ</v>
      </c>
    </row>
    <row r="213" spans="3:4">
      <c r="C213" s="3">
        <v>210</v>
      </c>
      <c r="D213" s="3" t="str">
        <f t="shared" si="3"/>
        <v>Ò</v>
      </c>
    </row>
    <row r="214" spans="3:4">
      <c r="C214" s="3">
        <v>211</v>
      </c>
      <c r="D214" s="3" t="str">
        <f t="shared" si="3"/>
        <v>Ó</v>
      </c>
    </row>
    <row r="215" spans="3:4">
      <c r="C215" s="3">
        <v>212</v>
      </c>
      <c r="D215" s="3" t="str">
        <f t="shared" si="3"/>
        <v>Ô</v>
      </c>
    </row>
    <row r="216" spans="3:4">
      <c r="C216" s="3">
        <v>213</v>
      </c>
      <c r="D216" s="3" t="str">
        <f t="shared" si="3"/>
        <v>Õ</v>
      </c>
    </row>
    <row r="217" spans="3:4">
      <c r="C217" s="3">
        <v>214</v>
      </c>
      <c r="D217" s="3" t="str">
        <f t="shared" si="3"/>
        <v>Ö</v>
      </c>
    </row>
    <row r="218" spans="3:4">
      <c r="C218" s="3">
        <v>215</v>
      </c>
      <c r="D218" s="3" t="str">
        <f t="shared" si="3"/>
        <v>×</v>
      </c>
    </row>
    <row r="219" spans="3:4">
      <c r="C219" s="3">
        <v>216</v>
      </c>
      <c r="D219" s="3" t="str">
        <f t="shared" si="3"/>
        <v>Ø</v>
      </c>
    </row>
    <row r="220" spans="3:4">
      <c r="C220" s="3">
        <v>217</v>
      </c>
      <c r="D220" s="3" t="str">
        <f t="shared" si="3"/>
        <v>Ù</v>
      </c>
    </row>
    <row r="221" spans="3:4">
      <c r="C221" s="3">
        <v>218</v>
      </c>
      <c r="D221" s="3" t="str">
        <f t="shared" si="3"/>
        <v>Ú</v>
      </c>
    </row>
    <row r="222" spans="3:4">
      <c r="C222" s="3">
        <v>219</v>
      </c>
      <c r="D222" s="3" t="str">
        <f t="shared" si="3"/>
        <v>Û</v>
      </c>
    </row>
    <row r="223" spans="3:4">
      <c r="C223" s="3">
        <v>220</v>
      </c>
      <c r="D223" s="3" t="str">
        <f t="shared" si="3"/>
        <v>Ü</v>
      </c>
    </row>
    <row r="224" spans="3:4">
      <c r="C224" s="3">
        <v>221</v>
      </c>
      <c r="D224" s="3" t="str">
        <f t="shared" si="3"/>
        <v>Ý</v>
      </c>
    </row>
    <row r="225" spans="3:4">
      <c r="C225" s="3">
        <v>222</v>
      </c>
      <c r="D225" s="3" t="str">
        <f t="shared" si="3"/>
        <v>Þ</v>
      </c>
    </row>
    <row r="226" spans="3:4">
      <c r="C226" s="3">
        <v>223</v>
      </c>
      <c r="D226" s="3" t="str">
        <f t="shared" si="3"/>
        <v>ß</v>
      </c>
    </row>
    <row r="227" spans="3:4">
      <c r="C227" s="3">
        <v>224</v>
      </c>
      <c r="D227" s="3" t="str">
        <f t="shared" si="3"/>
        <v>à</v>
      </c>
    </row>
    <row r="228" spans="3:4">
      <c r="C228" s="3">
        <v>225</v>
      </c>
      <c r="D228" s="3" t="str">
        <f t="shared" si="3"/>
        <v>á</v>
      </c>
    </row>
    <row r="229" spans="3:4">
      <c r="C229" s="3">
        <v>226</v>
      </c>
      <c r="D229" s="3" t="str">
        <f t="shared" si="3"/>
        <v>â</v>
      </c>
    </row>
    <row r="230" spans="3:4">
      <c r="C230" s="3">
        <v>227</v>
      </c>
      <c r="D230" s="3" t="str">
        <f t="shared" si="3"/>
        <v>ã</v>
      </c>
    </row>
    <row r="231" spans="3:4">
      <c r="C231" s="3">
        <v>228</v>
      </c>
      <c r="D231" s="3" t="str">
        <f t="shared" si="3"/>
        <v>ä</v>
      </c>
    </row>
    <row r="232" spans="3:4">
      <c r="C232" s="3">
        <v>229</v>
      </c>
      <c r="D232" s="3" t="str">
        <f t="shared" si="3"/>
        <v>å</v>
      </c>
    </row>
    <row r="233" spans="3:4">
      <c r="C233" s="3">
        <v>230</v>
      </c>
      <c r="D233" s="3" t="str">
        <f t="shared" si="3"/>
        <v>æ</v>
      </c>
    </row>
    <row r="234" spans="3:4">
      <c r="C234" s="3">
        <v>231</v>
      </c>
      <c r="D234" s="3" t="str">
        <f t="shared" si="3"/>
        <v>ç</v>
      </c>
    </row>
    <row r="235" spans="3:4">
      <c r="C235" s="3">
        <v>232</v>
      </c>
      <c r="D235" s="3" t="str">
        <f t="shared" si="3"/>
        <v>è</v>
      </c>
    </row>
    <row r="236" spans="3:4">
      <c r="C236" s="3">
        <v>233</v>
      </c>
      <c r="D236" s="3" t="str">
        <f t="shared" si="3"/>
        <v>é</v>
      </c>
    </row>
    <row r="237" spans="3:4">
      <c r="C237" s="3">
        <v>234</v>
      </c>
      <c r="D237" s="3" t="str">
        <f t="shared" si="3"/>
        <v>ê</v>
      </c>
    </row>
    <row r="238" spans="3:4">
      <c r="C238" s="3">
        <v>235</v>
      </c>
      <c r="D238" s="3" t="str">
        <f t="shared" si="3"/>
        <v>ë</v>
      </c>
    </row>
    <row r="239" spans="3:4">
      <c r="C239" s="3">
        <v>236</v>
      </c>
      <c r="D239" s="3" t="str">
        <f t="shared" si="3"/>
        <v>ì</v>
      </c>
    </row>
    <row r="240" spans="3:4">
      <c r="C240" s="3">
        <v>237</v>
      </c>
      <c r="D240" s="3" t="str">
        <f t="shared" si="3"/>
        <v>í</v>
      </c>
    </row>
    <row r="241" spans="3:4">
      <c r="C241" s="3">
        <v>238</v>
      </c>
      <c r="D241" s="3" t="str">
        <f t="shared" si="3"/>
        <v>î</v>
      </c>
    </row>
    <row r="242" spans="3:4">
      <c r="C242" s="3">
        <v>239</v>
      </c>
      <c r="D242" s="3" t="str">
        <f t="shared" si="3"/>
        <v>ï</v>
      </c>
    </row>
    <row r="243" spans="3:4">
      <c r="C243" s="3">
        <v>240</v>
      </c>
      <c r="D243" s="3" t="str">
        <f t="shared" si="3"/>
        <v>ð</v>
      </c>
    </row>
    <row r="244" spans="3:4">
      <c r="C244" s="3">
        <v>241</v>
      </c>
      <c r="D244" s="3" t="str">
        <f t="shared" si="3"/>
        <v>ñ</v>
      </c>
    </row>
    <row r="245" spans="3:4">
      <c r="C245" s="3">
        <v>242</v>
      </c>
      <c r="D245" s="3" t="str">
        <f t="shared" si="3"/>
        <v>ò</v>
      </c>
    </row>
    <row r="246" spans="3:4">
      <c r="C246" s="3">
        <v>243</v>
      </c>
      <c r="D246" s="3" t="str">
        <f t="shared" si="3"/>
        <v>ó</v>
      </c>
    </row>
    <row r="247" spans="3:4">
      <c r="C247" s="3">
        <v>244</v>
      </c>
      <c r="D247" s="3" t="str">
        <f t="shared" si="3"/>
        <v>ô</v>
      </c>
    </row>
    <row r="248" spans="3:4">
      <c r="C248" s="3">
        <v>245</v>
      </c>
      <c r="D248" s="3" t="str">
        <f t="shared" si="3"/>
        <v>õ</v>
      </c>
    </row>
    <row r="249" spans="3:4">
      <c r="C249" s="3">
        <v>246</v>
      </c>
      <c r="D249" s="3" t="str">
        <f t="shared" si="3"/>
        <v>ö</v>
      </c>
    </row>
    <row r="250" spans="3:4">
      <c r="C250" s="3">
        <v>247</v>
      </c>
      <c r="D250" s="3" t="str">
        <f t="shared" si="3"/>
        <v>÷</v>
      </c>
    </row>
    <row r="251" spans="3:4">
      <c r="C251" s="3">
        <v>248</v>
      </c>
      <c r="D251" s="3" t="str">
        <f t="shared" si="3"/>
        <v>ø</v>
      </c>
    </row>
    <row r="252" spans="3:4">
      <c r="C252" s="3">
        <v>249</v>
      </c>
      <c r="D252" s="3" t="str">
        <f t="shared" si="3"/>
        <v>ù</v>
      </c>
    </row>
    <row r="253" spans="3:4">
      <c r="C253" s="3">
        <v>250</v>
      </c>
      <c r="D253" s="3" t="str">
        <f t="shared" si="3"/>
        <v>ú</v>
      </c>
    </row>
    <row r="254" spans="3:4">
      <c r="C254" s="3">
        <v>251</v>
      </c>
      <c r="D254" s="3" t="str">
        <f t="shared" si="3"/>
        <v>û</v>
      </c>
    </row>
    <row r="255" spans="3:4">
      <c r="C255" s="3">
        <v>252</v>
      </c>
      <c r="D255" s="3" t="str">
        <f t="shared" si="3"/>
        <v>ü</v>
      </c>
    </row>
    <row r="256" spans="3:4">
      <c r="C256" s="3">
        <v>253</v>
      </c>
      <c r="D256" s="3" t="str">
        <f t="shared" si="3"/>
        <v>ý</v>
      </c>
    </row>
    <row r="257" spans="3:4">
      <c r="C257" s="3">
        <v>254</v>
      </c>
      <c r="D257" s="3" t="str">
        <f t="shared" si="3"/>
        <v>þ</v>
      </c>
    </row>
    <row r="258" spans="3:4">
      <c r="C258" s="3">
        <v>255</v>
      </c>
      <c r="D258" s="3" t="str">
        <f t="shared" si="3"/>
        <v>ÿ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E047-B64F-4AB0-8787-4B2C772C1582}">
  <sheetPr codeName="Sheet20"/>
  <dimension ref="A3:F40"/>
  <sheetViews>
    <sheetView workbookViewId="0">
      <selection activeCell="F12" sqref="F12"/>
    </sheetView>
  </sheetViews>
  <sheetFormatPr defaultRowHeight="15"/>
  <cols>
    <col min="1" max="1" width="12.28515625" style="5" customWidth="1"/>
    <col min="2" max="4" width="9.140625" style="5"/>
    <col min="5" max="5" width="25.28515625" style="5" customWidth="1"/>
    <col min="6" max="6" width="10.7109375" style="5" customWidth="1"/>
    <col min="7" max="7" width="16.85546875" style="5" customWidth="1"/>
    <col min="8" max="16384" width="9.140625" style="5"/>
  </cols>
  <sheetData>
    <row r="3" spans="1:6">
      <c r="A3" s="16"/>
      <c r="B3" s="16"/>
      <c r="C3" s="16"/>
      <c r="D3" s="16"/>
      <c r="E3" s="5" t="s">
        <v>181</v>
      </c>
    </row>
    <row r="4" spans="1:6">
      <c r="A4" s="16"/>
      <c r="B4" s="16"/>
      <c r="C4" s="16"/>
      <c r="D4" s="16"/>
      <c r="E4" s="5" t="s">
        <v>182</v>
      </c>
      <c r="F4" s="19"/>
    </row>
    <row r="5" spans="1:6">
      <c r="A5" s="16" t="s">
        <v>183</v>
      </c>
      <c r="B5" s="16"/>
      <c r="C5" s="16"/>
      <c r="D5" s="16"/>
      <c r="E5" s="5" t="s">
        <v>184</v>
      </c>
      <c r="F5" s="19"/>
    </row>
    <row r="6" spans="1:6">
      <c r="A6" s="16" t="s">
        <v>185</v>
      </c>
      <c r="B6" s="16"/>
      <c r="C6" s="16"/>
      <c r="D6" s="16"/>
      <c r="E6" s="5" t="s">
        <v>186</v>
      </c>
      <c r="F6" s="19"/>
    </row>
    <row r="7" spans="1:6">
      <c r="A7" s="16" t="s">
        <v>187</v>
      </c>
      <c r="B7" s="16"/>
      <c r="C7" s="16"/>
      <c r="D7" s="16"/>
      <c r="E7" s="5" t="s">
        <v>188</v>
      </c>
      <c r="F7" s="19"/>
    </row>
    <row r="8" spans="1:6">
      <c r="A8" s="16" t="s">
        <v>189</v>
      </c>
      <c r="B8" s="16"/>
      <c r="C8" s="16"/>
      <c r="D8" s="16"/>
      <c r="E8" s="5" t="s">
        <v>190</v>
      </c>
      <c r="F8" s="19"/>
    </row>
    <row r="9" spans="1:6">
      <c r="A9" s="16" t="s">
        <v>191</v>
      </c>
      <c r="B9" s="16"/>
      <c r="C9" s="16"/>
      <c r="D9" s="16"/>
      <c r="E9" s="5" t="s">
        <v>192</v>
      </c>
      <c r="F9" s="19"/>
    </row>
    <row r="10" spans="1:6">
      <c r="A10" s="16" t="s">
        <v>193</v>
      </c>
      <c r="B10" s="16"/>
      <c r="C10" s="16"/>
      <c r="D10" s="16"/>
      <c r="E10" s="5" t="s">
        <v>194</v>
      </c>
      <c r="F10" s="19"/>
    </row>
    <row r="11" spans="1:6">
      <c r="A11" s="16" t="s">
        <v>195</v>
      </c>
      <c r="B11" s="16"/>
      <c r="C11" s="16"/>
      <c r="D11" s="16"/>
      <c r="E11" s="5" t="s">
        <v>196</v>
      </c>
      <c r="F11" s="19"/>
    </row>
    <row r="12" spans="1:6">
      <c r="A12" s="16" t="s">
        <v>197</v>
      </c>
      <c r="B12" s="16"/>
      <c r="C12" s="16"/>
      <c r="D12" s="16"/>
      <c r="E12" s="5" t="s">
        <v>198</v>
      </c>
      <c r="F12" s="19"/>
    </row>
    <row r="13" spans="1:6">
      <c r="A13" s="16" t="s">
        <v>158</v>
      </c>
      <c r="B13" s="16"/>
      <c r="C13" s="16"/>
      <c r="D13" s="16"/>
      <c r="E13" s="5" t="s">
        <v>199</v>
      </c>
      <c r="F13" s="19"/>
    </row>
    <row r="14" spans="1:6">
      <c r="A14" s="16"/>
      <c r="B14" s="16"/>
      <c r="C14" s="16"/>
      <c r="D14" s="16"/>
      <c r="E14" s="5" t="s">
        <v>200</v>
      </c>
      <c r="F14" s="19"/>
    </row>
    <row r="15" spans="1:6">
      <c r="E15" s="5" t="s">
        <v>201</v>
      </c>
      <c r="F15" s="19"/>
    </row>
    <row r="16" spans="1:6">
      <c r="E16" s="5" t="s">
        <v>202</v>
      </c>
      <c r="F16" s="19"/>
    </row>
    <row r="17" spans="5:6">
      <c r="E17" s="5" t="s">
        <v>203</v>
      </c>
      <c r="F17" s="19"/>
    </row>
    <row r="18" spans="5:6">
      <c r="E18" s="5" t="s">
        <v>204</v>
      </c>
      <c r="F18" s="19"/>
    </row>
    <row r="19" spans="5:6">
      <c r="E19" s="5" t="s">
        <v>205</v>
      </c>
      <c r="F19" s="19"/>
    </row>
    <row r="20" spans="5:6">
      <c r="E20" s="5" t="s">
        <v>206</v>
      </c>
      <c r="F20" s="19"/>
    </row>
    <row r="21" spans="5:6">
      <c r="E21" s="5" t="s">
        <v>207</v>
      </c>
      <c r="F21" s="19"/>
    </row>
    <row r="22" spans="5:6">
      <c r="E22" s="5" t="s">
        <v>208</v>
      </c>
      <c r="F22" s="19"/>
    </row>
    <row r="23" spans="5:6">
      <c r="E23" s="5" t="s">
        <v>209</v>
      </c>
      <c r="F23" s="19"/>
    </row>
    <row r="24" spans="5:6">
      <c r="E24" s="5" t="s">
        <v>210</v>
      </c>
      <c r="F24" s="19"/>
    </row>
    <row r="25" spans="5:6">
      <c r="E25" s="5" t="s">
        <v>211</v>
      </c>
      <c r="F25" s="19"/>
    </row>
    <row r="26" spans="5:6">
      <c r="E26" s="5" t="s">
        <v>212</v>
      </c>
      <c r="F26" s="19"/>
    </row>
    <row r="27" spans="5:6">
      <c r="E27" s="5" t="s">
        <v>213</v>
      </c>
      <c r="F27" s="19"/>
    </row>
    <row r="28" spans="5:6">
      <c r="E28" s="5" t="s">
        <v>214</v>
      </c>
      <c r="F28" s="19"/>
    </row>
    <row r="29" spans="5:6">
      <c r="E29" s="5" t="s">
        <v>215</v>
      </c>
      <c r="F29" s="19"/>
    </row>
    <row r="30" spans="5:6">
      <c r="E30" s="5" t="s">
        <v>216</v>
      </c>
      <c r="F30" s="19"/>
    </row>
    <row r="31" spans="5:6">
      <c r="E31" s="5" t="s">
        <v>217</v>
      </c>
      <c r="F31" s="19"/>
    </row>
    <row r="32" spans="5:6">
      <c r="E32" s="5" t="s">
        <v>218</v>
      </c>
      <c r="F32" s="19"/>
    </row>
    <row r="33" spans="5:6">
      <c r="E33" s="5" t="s">
        <v>219</v>
      </c>
      <c r="F33" s="19"/>
    </row>
    <row r="34" spans="5:6">
      <c r="E34" s="5" t="s">
        <v>220</v>
      </c>
      <c r="F34" s="19"/>
    </row>
    <row r="35" spans="5:6">
      <c r="E35" s="5" t="s">
        <v>221</v>
      </c>
      <c r="F35" s="19"/>
    </row>
    <row r="36" spans="5:6">
      <c r="E36" s="5" t="s">
        <v>222</v>
      </c>
      <c r="F36" s="19"/>
    </row>
    <row r="37" spans="5:6">
      <c r="E37" s="5" t="s">
        <v>223</v>
      </c>
      <c r="F37" s="19"/>
    </row>
    <row r="38" spans="5:6">
      <c r="E38" s="5" t="s">
        <v>224</v>
      </c>
      <c r="F38" s="19"/>
    </row>
    <row r="39" spans="5:6">
      <c r="E39" s="5" t="s">
        <v>225</v>
      </c>
      <c r="F39" s="19"/>
    </row>
    <row r="40" spans="5:6">
      <c r="E40" s="5" t="s">
        <v>226</v>
      </c>
      <c r="F40" s="1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BF4C-C795-4AD1-B66E-9482342E6D9C}">
  <sheetPr codeName="Sheet21"/>
  <dimension ref="C1:J882"/>
  <sheetViews>
    <sheetView workbookViewId="0">
      <selection activeCell="D10" sqref="D10"/>
    </sheetView>
  </sheetViews>
  <sheetFormatPr defaultRowHeight="15"/>
  <cols>
    <col min="1" max="2" width="9.140625" style="5"/>
    <col min="3" max="3" width="43.5703125" style="5" customWidth="1"/>
    <col min="4" max="4" width="20.28515625" style="5" bestFit="1" customWidth="1"/>
    <col min="5" max="5" width="9.7109375" style="5" customWidth="1"/>
    <col min="6" max="16384" width="9.140625" style="5"/>
  </cols>
  <sheetData>
    <row r="1" spans="3:10">
      <c r="E1" s="20"/>
    </row>
    <row r="2" spans="3:10">
      <c r="C2" s="5" t="s">
        <v>227</v>
      </c>
      <c r="D2" s="19"/>
    </row>
    <row r="3" spans="3:10">
      <c r="C3" s="5" t="s">
        <v>228</v>
      </c>
      <c r="D3" s="19"/>
      <c r="G3" s="16" t="s">
        <v>229</v>
      </c>
      <c r="H3" s="16"/>
      <c r="I3" s="16"/>
      <c r="J3" s="16"/>
    </row>
    <row r="4" spans="3:10">
      <c r="C4" s="5" t="s">
        <v>230</v>
      </c>
      <c r="D4" s="19"/>
      <c r="G4" s="16" t="s">
        <v>231</v>
      </c>
      <c r="H4" s="16"/>
      <c r="I4" s="16"/>
      <c r="J4" s="16"/>
    </row>
    <row r="5" spans="3:10">
      <c r="C5" s="5" t="s">
        <v>232</v>
      </c>
      <c r="D5" s="19"/>
      <c r="G5" s="16" t="s">
        <v>233</v>
      </c>
      <c r="H5" s="16"/>
      <c r="I5" s="16"/>
      <c r="J5" s="16"/>
    </row>
    <row r="6" spans="3:10">
      <c r="C6" s="5" t="s">
        <v>234</v>
      </c>
      <c r="D6" s="19"/>
      <c r="G6" s="16" t="s">
        <v>235</v>
      </c>
      <c r="H6" s="16"/>
      <c r="I6" s="16"/>
      <c r="J6" s="16"/>
    </row>
    <row r="7" spans="3:10">
      <c r="C7" s="5" t="s">
        <v>236</v>
      </c>
      <c r="D7" s="19"/>
      <c r="G7" s="16" t="s">
        <v>237</v>
      </c>
      <c r="H7" s="16"/>
      <c r="I7" s="16"/>
      <c r="J7" s="16"/>
    </row>
    <row r="8" spans="3:10">
      <c r="C8" s="5" t="s">
        <v>238</v>
      </c>
      <c r="D8" s="19"/>
      <c r="G8" s="16" t="s">
        <v>239</v>
      </c>
      <c r="H8" s="16"/>
      <c r="I8" s="16"/>
      <c r="J8" s="16"/>
    </row>
    <row r="9" spans="3:10">
      <c r="C9" s="5" t="s">
        <v>240</v>
      </c>
      <c r="D9" s="19"/>
      <c r="G9" s="16" t="s">
        <v>241</v>
      </c>
      <c r="H9" s="16"/>
      <c r="I9" s="16"/>
      <c r="J9" s="16"/>
    </row>
    <row r="10" spans="3:10">
      <c r="C10" s="5" t="s">
        <v>242</v>
      </c>
      <c r="D10" s="19"/>
      <c r="G10" s="16" t="s">
        <v>243</v>
      </c>
      <c r="H10" s="16"/>
      <c r="I10" s="16"/>
      <c r="J10" s="16"/>
    </row>
    <row r="11" spans="3:10">
      <c r="C11" s="5" t="s">
        <v>244</v>
      </c>
      <c r="D11" s="19"/>
      <c r="G11" s="16" t="s">
        <v>245</v>
      </c>
      <c r="H11" s="16"/>
      <c r="I11" s="16"/>
      <c r="J11" s="16"/>
    </row>
    <row r="12" spans="3:10">
      <c r="C12" s="5" t="s">
        <v>246</v>
      </c>
      <c r="D12" s="19"/>
      <c r="G12" s="16" t="s">
        <v>247</v>
      </c>
      <c r="H12" s="16"/>
      <c r="I12" s="16"/>
      <c r="J12" s="16"/>
    </row>
    <row r="13" spans="3:10">
      <c r="C13" s="5" t="s">
        <v>248</v>
      </c>
      <c r="D13" s="19"/>
      <c r="G13" s="16" t="s">
        <v>158</v>
      </c>
      <c r="H13" s="16"/>
      <c r="I13" s="16"/>
      <c r="J13" s="16"/>
    </row>
    <row r="14" spans="3:10">
      <c r="C14" s="5" t="s">
        <v>249</v>
      </c>
      <c r="D14" s="19"/>
      <c r="G14" s="16"/>
      <c r="H14" s="16"/>
      <c r="I14" s="16"/>
      <c r="J14" s="16"/>
    </row>
    <row r="15" spans="3:10">
      <c r="C15" s="5" t="s">
        <v>250</v>
      </c>
      <c r="D15" s="19"/>
      <c r="G15" s="16"/>
      <c r="H15" s="16"/>
      <c r="I15" s="16"/>
      <c r="J15" s="16"/>
    </row>
    <row r="16" spans="3:10">
      <c r="C16" s="5" t="s">
        <v>251</v>
      </c>
      <c r="D16" s="19"/>
    </row>
    <row r="17" spans="3:4">
      <c r="C17" s="5" t="s">
        <v>252</v>
      </c>
      <c r="D17" s="19"/>
    </row>
    <row r="18" spans="3:4">
      <c r="C18" s="5" t="s">
        <v>253</v>
      </c>
      <c r="D18" s="19"/>
    </row>
    <row r="19" spans="3:4">
      <c r="C19" s="5" t="s">
        <v>254</v>
      </c>
      <c r="D19" s="19"/>
    </row>
    <row r="20" spans="3:4">
      <c r="C20" s="5" t="s">
        <v>255</v>
      </c>
      <c r="D20" s="19"/>
    </row>
    <row r="21" spans="3:4">
      <c r="C21" s="5" t="s">
        <v>256</v>
      </c>
      <c r="D21" s="19"/>
    </row>
    <row r="22" spans="3:4">
      <c r="C22" s="5" t="s">
        <v>257</v>
      </c>
      <c r="D22" s="19"/>
    </row>
    <row r="23" spans="3:4">
      <c r="C23" s="5" t="s">
        <v>258</v>
      </c>
      <c r="D23" s="19"/>
    </row>
    <row r="24" spans="3:4">
      <c r="C24" s="5" t="s">
        <v>259</v>
      </c>
      <c r="D24" s="19"/>
    </row>
    <row r="25" spans="3:4">
      <c r="C25" s="5" t="s">
        <v>260</v>
      </c>
      <c r="D25" s="19"/>
    </row>
    <row r="26" spans="3:4">
      <c r="C26" s="5" t="s">
        <v>261</v>
      </c>
      <c r="D26" s="19"/>
    </row>
    <row r="27" spans="3:4">
      <c r="C27" s="5" t="s">
        <v>262</v>
      </c>
      <c r="D27" s="19"/>
    </row>
    <row r="28" spans="3:4">
      <c r="C28" s="5" t="s">
        <v>263</v>
      </c>
      <c r="D28" s="19"/>
    </row>
    <row r="29" spans="3:4">
      <c r="C29" s="5" t="s">
        <v>264</v>
      </c>
      <c r="D29" s="19"/>
    </row>
    <row r="30" spans="3:4">
      <c r="C30" s="5" t="s">
        <v>265</v>
      </c>
      <c r="D30" s="19"/>
    </row>
    <row r="31" spans="3:4">
      <c r="C31" s="5" t="s">
        <v>266</v>
      </c>
      <c r="D31" s="19"/>
    </row>
    <row r="32" spans="3:4">
      <c r="C32" s="5" t="s">
        <v>267</v>
      </c>
      <c r="D32" s="19"/>
    </row>
    <row r="33" spans="3:4">
      <c r="C33" s="5" t="s">
        <v>268</v>
      </c>
      <c r="D33" s="19"/>
    </row>
    <row r="34" spans="3:4">
      <c r="C34" s="5" t="s">
        <v>269</v>
      </c>
      <c r="D34" s="19"/>
    </row>
    <row r="35" spans="3:4">
      <c r="C35" s="5" t="s">
        <v>270</v>
      </c>
      <c r="D35" s="19"/>
    </row>
    <row r="36" spans="3:4">
      <c r="C36" s="5" t="s">
        <v>271</v>
      </c>
      <c r="D36" s="19"/>
    </row>
    <row r="37" spans="3:4">
      <c r="C37" s="5" t="s">
        <v>272</v>
      </c>
      <c r="D37" s="19"/>
    </row>
    <row r="38" spans="3:4">
      <c r="C38" s="5" t="s">
        <v>273</v>
      </c>
      <c r="D38" s="19"/>
    </row>
    <row r="39" spans="3:4">
      <c r="C39" s="5" t="s">
        <v>274</v>
      </c>
      <c r="D39" s="19"/>
    </row>
    <row r="40" spans="3:4">
      <c r="C40" s="5" t="s">
        <v>275</v>
      </c>
      <c r="D40" s="19"/>
    </row>
    <row r="41" spans="3:4">
      <c r="C41" s="5" t="s">
        <v>276</v>
      </c>
      <c r="D41" s="19"/>
    </row>
    <row r="42" spans="3:4">
      <c r="C42" s="5" t="s">
        <v>277</v>
      </c>
      <c r="D42" s="19"/>
    </row>
    <row r="43" spans="3:4">
      <c r="C43" s="5" t="s">
        <v>278</v>
      </c>
      <c r="D43" s="19"/>
    </row>
    <row r="44" spans="3:4">
      <c r="C44" s="5" t="s">
        <v>279</v>
      </c>
      <c r="D44" s="19"/>
    </row>
    <row r="45" spans="3:4">
      <c r="C45" s="5" t="s">
        <v>280</v>
      </c>
      <c r="D45" s="19"/>
    </row>
    <row r="46" spans="3:4">
      <c r="C46" s="5" t="s">
        <v>281</v>
      </c>
      <c r="D46" s="19"/>
    </row>
    <row r="47" spans="3:4">
      <c r="C47" s="5" t="s">
        <v>282</v>
      </c>
      <c r="D47" s="19"/>
    </row>
    <row r="48" spans="3:4">
      <c r="C48" s="5" t="s">
        <v>283</v>
      </c>
      <c r="D48" s="19"/>
    </row>
    <row r="49" spans="3:4">
      <c r="C49" s="5" t="s">
        <v>284</v>
      </c>
      <c r="D49" s="19"/>
    </row>
    <row r="50" spans="3:4">
      <c r="C50" s="5" t="s">
        <v>285</v>
      </c>
      <c r="D50" s="19"/>
    </row>
    <row r="51" spans="3:4">
      <c r="C51" s="5" t="s">
        <v>286</v>
      </c>
      <c r="D51" s="19"/>
    </row>
    <row r="52" spans="3:4">
      <c r="C52" s="5" t="s">
        <v>287</v>
      </c>
      <c r="D52" s="19"/>
    </row>
    <row r="53" spans="3:4">
      <c r="C53" s="5" t="s">
        <v>288</v>
      </c>
      <c r="D53" s="19"/>
    </row>
    <row r="54" spans="3:4">
      <c r="C54" s="5" t="s">
        <v>289</v>
      </c>
      <c r="D54" s="19"/>
    </row>
    <row r="55" spans="3:4">
      <c r="C55" s="5" t="s">
        <v>290</v>
      </c>
      <c r="D55" s="19"/>
    </row>
    <row r="56" spans="3:4">
      <c r="C56" s="5" t="s">
        <v>291</v>
      </c>
      <c r="D56" s="19"/>
    </row>
    <row r="57" spans="3:4">
      <c r="C57" s="5" t="s">
        <v>292</v>
      </c>
      <c r="D57" s="19"/>
    </row>
    <row r="58" spans="3:4">
      <c r="C58" s="5" t="s">
        <v>293</v>
      </c>
      <c r="D58" s="19"/>
    </row>
    <row r="59" spans="3:4">
      <c r="C59" s="5" t="s">
        <v>294</v>
      </c>
      <c r="D59" s="19"/>
    </row>
    <row r="60" spans="3:4">
      <c r="C60" s="5" t="s">
        <v>295</v>
      </c>
      <c r="D60" s="19"/>
    </row>
    <row r="61" spans="3:4">
      <c r="C61" s="5" t="s">
        <v>296</v>
      </c>
      <c r="D61" s="19"/>
    </row>
    <row r="62" spans="3:4">
      <c r="C62" s="5" t="s">
        <v>297</v>
      </c>
      <c r="D62" s="19"/>
    </row>
    <row r="63" spans="3:4">
      <c r="C63" s="5" t="s">
        <v>298</v>
      </c>
      <c r="D63" s="19"/>
    </row>
    <row r="64" spans="3:4">
      <c r="C64" s="5" t="s">
        <v>299</v>
      </c>
      <c r="D64" s="19"/>
    </row>
    <row r="65" spans="3:4">
      <c r="C65" s="5" t="s">
        <v>300</v>
      </c>
      <c r="D65" s="19"/>
    </row>
    <row r="66" spans="3:4">
      <c r="C66" s="5" t="s">
        <v>301</v>
      </c>
      <c r="D66" s="19"/>
    </row>
    <row r="67" spans="3:4">
      <c r="C67" s="5" t="s">
        <v>302</v>
      </c>
      <c r="D67" s="19"/>
    </row>
    <row r="68" spans="3:4">
      <c r="C68" s="5" t="s">
        <v>303</v>
      </c>
      <c r="D68" s="19"/>
    </row>
    <row r="69" spans="3:4">
      <c r="C69" s="5" t="s">
        <v>304</v>
      </c>
      <c r="D69" s="19"/>
    </row>
    <row r="70" spans="3:4">
      <c r="C70" s="5" t="s">
        <v>305</v>
      </c>
      <c r="D70" s="19"/>
    </row>
    <row r="71" spans="3:4">
      <c r="C71" s="5" t="s">
        <v>306</v>
      </c>
      <c r="D71" s="19"/>
    </row>
    <row r="72" spans="3:4">
      <c r="C72" s="5" t="s">
        <v>307</v>
      </c>
      <c r="D72" s="19"/>
    </row>
    <row r="73" spans="3:4">
      <c r="C73" s="5" t="s">
        <v>308</v>
      </c>
      <c r="D73" s="19"/>
    </row>
    <row r="74" spans="3:4">
      <c r="C74" s="5" t="s">
        <v>309</v>
      </c>
      <c r="D74" s="19"/>
    </row>
    <row r="75" spans="3:4">
      <c r="C75" s="5" t="s">
        <v>310</v>
      </c>
      <c r="D75" s="19"/>
    </row>
    <row r="76" spans="3:4">
      <c r="C76" s="5" t="s">
        <v>311</v>
      </c>
      <c r="D76" s="19"/>
    </row>
    <row r="77" spans="3:4">
      <c r="C77" s="5" t="s">
        <v>312</v>
      </c>
      <c r="D77" s="19"/>
    </row>
    <row r="78" spans="3:4">
      <c r="C78" s="5" t="s">
        <v>313</v>
      </c>
      <c r="D78" s="19"/>
    </row>
    <row r="79" spans="3:4">
      <c r="C79" s="5" t="s">
        <v>314</v>
      </c>
      <c r="D79" s="19"/>
    </row>
    <row r="80" spans="3:4">
      <c r="C80" s="5" t="s">
        <v>315</v>
      </c>
      <c r="D80" s="19"/>
    </row>
    <row r="81" spans="3:4">
      <c r="C81" s="5" t="s">
        <v>316</v>
      </c>
      <c r="D81" s="19"/>
    </row>
    <row r="82" spans="3:4">
      <c r="C82" s="5" t="s">
        <v>317</v>
      </c>
      <c r="D82" s="19"/>
    </row>
    <row r="83" spans="3:4">
      <c r="C83" s="5" t="s">
        <v>318</v>
      </c>
      <c r="D83" s="19"/>
    </row>
    <row r="84" spans="3:4">
      <c r="C84" s="5" t="s">
        <v>319</v>
      </c>
      <c r="D84" s="19"/>
    </row>
    <row r="85" spans="3:4">
      <c r="C85" s="5" t="s">
        <v>320</v>
      </c>
      <c r="D85" s="19"/>
    </row>
    <row r="86" spans="3:4">
      <c r="C86" s="5" t="s">
        <v>321</v>
      </c>
      <c r="D86" s="19"/>
    </row>
    <row r="87" spans="3:4">
      <c r="C87" s="5" t="s">
        <v>322</v>
      </c>
      <c r="D87" s="19"/>
    </row>
    <row r="88" spans="3:4">
      <c r="C88" s="5" t="s">
        <v>323</v>
      </c>
      <c r="D88" s="19"/>
    </row>
    <row r="89" spans="3:4">
      <c r="C89" s="5" t="s">
        <v>324</v>
      </c>
      <c r="D89" s="19"/>
    </row>
    <row r="90" spans="3:4">
      <c r="C90" s="5" t="s">
        <v>325</v>
      </c>
      <c r="D90" s="19"/>
    </row>
    <row r="91" spans="3:4">
      <c r="C91" s="5" t="s">
        <v>326</v>
      </c>
      <c r="D91" s="19"/>
    </row>
    <row r="92" spans="3:4">
      <c r="C92" s="5" t="s">
        <v>327</v>
      </c>
      <c r="D92" s="19"/>
    </row>
    <row r="93" spans="3:4">
      <c r="C93" s="5" t="s">
        <v>328</v>
      </c>
      <c r="D93" s="19"/>
    </row>
    <row r="94" spans="3:4">
      <c r="C94" s="5" t="s">
        <v>329</v>
      </c>
      <c r="D94" s="19"/>
    </row>
    <row r="95" spans="3:4">
      <c r="C95" s="5" t="s">
        <v>330</v>
      </c>
      <c r="D95" s="19"/>
    </row>
    <row r="96" spans="3:4">
      <c r="C96" s="5" t="s">
        <v>331</v>
      </c>
      <c r="D96" s="19"/>
    </row>
    <row r="97" spans="3:4">
      <c r="C97" s="5" t="s">
        <v>332</v>
      </c>
      <c r="D97" s="19"/>
    </row>
    <row r="98" spans="3:4">
      <c r="C98" s="5" t="s">
        <v>333</v>
      </c>
      <c r="D98" s="19"/>
    </row>
    <row r="99" spans="3:4">
      <c r="C99" s="5" t="s">
        <v>334</v>
      </c>
      <c r="D99" s="19"/>
    </row>
    <row r="100" spans="3:4">
      <c r="C100" s="5" t="s">
        <v>335</v>
      </c>
      <c r="D100" s="19"/>
    </row>
    <row r="101" spans="3:4">
      <c r="C101" s="5" t="s">
        <v>336</v>
      </c>
      <c r="D101" s="19"/>
    </row>
    <row r="102" spans="3:4">
      <c r="C102" s="5" t="s">
        <v>337</v>
      </c>
      <c r="D102" s="19"/>
    </row>
    <row r="103" spans="3:4">
      <c r="C103" s="5" t="s">
        <v>338</v>
      </c>
      <c r="D103" s="19"/>
    </row>
    <row r="104" spans="3:4">
      <c r="C104" s="5" t="s">
        <v>339</v>
      </c>
      <c r="D104" s="19"/>
    </row>
    <row r="105" spans="3:4">
      <c r="C105" s="5" t="s">
        <v>340</v>
      </c>
      <c r="D105" s="19"/>
    </row>
    <row r="106" spans="3:4">
      <c r="C106" s="5" t="s">
        <v>341</v>
      </c>
      <c r="D106" s="19"/>
    </row>
    <row r="107" spans="3:4">
      <c r="C107" s="5" t="s">
        <v>342</v>
      </c>
      <c r="D107" s="19"/>
    </row>
    <row r="108" spans="3:4">
      <c r="C108" s="5" t="s">
        <v>343</v>
      </c>
      <c r="D108" s="19"/>
    </row>
    <row r="109" spans="3:4">
      <c r="C109" s="5" t="s">
        <v>344</v>
      </c>
      <c r="D109" s="19"/>
    </row>
    <row r="110" spans="3:4">
      <c r="C110" s="5" t="s">
        <v>345</v>
      </c>
      <c r="D110" s="19"/>
    </row>
    <row r="111" spans="3:4">
      <c r="C111" s="5" t="s">
        <v>346</v>
      </c>
      <c r="D111" s="19"/>
    </row>
    <row r="112" spans="3:4">
      <c r="C112" s="5" t="s">
        <v>347</v>
      </c>
      <c r="D112" s="19"/>
    </row>
    <row r="113" spans="3:4">
      <c r="C113" s="5" t="s">
        <v>348</v>
      </c>
      <c r="D113" s="19"/>
    </row>
    <row r="114" spans="3:4">
      <c r="C114" s="5" t="s">
        <v>349</v>
      </c>
      <c r="D114" s="19"/>
    </row>
    <row r="115" spans="3:4">
      <c r="C115" s="5" t="s">
        <v>350</v>
      </c>
      <c r="D115" s="19"/>
    </row>
    <row r="116" spans="3:4">
      <c r="C116" s="5" t="s">
        <v>351</v>
      </c>
      <c r="D116" s="19"/>
    </row>
    <row r="117" spans="3:4">
      <c r="C117" s="5" t="s">
        <v>352</v>
      </c>
      <c r="D117" s="19"/>
    </row>
    <row r="118" spans="3:4">
      <c r="C118" s="5" t="s">
        <v>353</v>
      </c>
      <c r="D118" s="19"/>
    </row>
    <row r="119" spans="3:4">
      <c r="C119" s="5" t="s">
        <v>354</v>
      </c>
      <c r="D119" s="19"/>
    </row>
    <row r="120" spans="3:4">
      <c r="C120" s="5" t="s">
        <v>355</v>
      </c>
      <c r="D120" s="19"/>
    </row>
    <row r="121" spans="3:4">
      <c r="C121" s="5" t="s">
        <v>356</v>
      </c>
      <c r="D121" s="19"/>
    </row>
    <row r="122" spans="3:4">
      <c r="C122" s="5" t="s">
        <v>357</v>
      </c>
      <c r="D122" s="19"/>
    </row>
    <row r="123" spans="3:4">
      <c r="C123" s="5" t="s">
        <v>358</v>
      </c>
      <c r="D123" s="19"/>
    </row>
    <row r="124" spans="3:4">
      <c r="C124" s="5" t="s">
        <v>359</v>
      </c>
      <c r="D124" s="19"/>
    </row>
    <row r="125" spans="3:4">
      <c r="C125" s="5" t="s">
        <v>360</v>
      </c>
      <c r="D125" s="19"/>
    </row>
    <row r="126" spans="3:4">
      <c r="C126" s="5" t="s">
        <v>361</v>
      </c>
      <c r="D126" s="19"/>
    </row>
    <row r="127" spans="3:4">
      <c r="C127" s="5" t="s">
        <v>362</v>
      </c>
      <c r="D127" s="19"/>
    </row>
    <row r="128" spans="3:4">
      <c r="C128" s="5" t="s">
        <v>363</v>
      </c>
      <c r="D128" s="19"/>
    </row>
    <row r="129" spans="3:4">
      <c r="C129" s="5" t="s">
        <v>364</v>
      </c>
      <c r="D129" s="19"/>
    </row>
    <row r="130" spans="3:4">
      <c r="C130" s="5" t="s">
        <v>365</v>
      </c>
      <c r="D130" s="19"/>
    </row>
    <row r="131" spans="3:4">
      <c r="C131" s="5" t="s">
        <v>366</v>
      </c>
      <c r="D131" s="19"/>
    </row>
    <row r="132" spans="3:4">
      <c r="C132" s="5" t="s">
        <v>367</v>
      </c>
      <c r="D132" s="19"/>
    </row>
    <row r="133" spans="3:4">
      <c r="C133" s="5" t="s">
        <v>368</v>
      </c>
      <c r="D133" s="19"/>
    </row>
    <row r="134" spans="3:4">
      <c r="C134" s="5" t="s">
        <v>369</v>
      </c>
      <c r="D134" s="19"/>
    </row>
    <row r="135" spans="3:4">
      <c r="C135" s="5" t="s">
        <v>370</v>
      </c>
      <c r="D135" s="19"/>
    </row>
    <row r="136" spans="3:4">
      <c r="C136" s="5" t="s">
        <v>371</v>
      </c>
      <c r="D136" s="19"/>
    </row>
    <row r="137" spans="3:4">
      <c r="C137" s="5" t="s">
        <v>372</v>
      </c>
      <c r="D137" s="19"/>
    </row>
    <row r="138" spans="3:4">
      <c r="C138" s="5" t="s">
        <v>373</v>
      </c>
      <c r="D138" s="19"/>
    </row>
    <row r="139" spans="3:4">
      <c r="C139" s="5" t="s">
        <v>374</v>
      </c>
      <c r="D139" s="19"/>
    </row>
    <row r="140" spans="3:4">
      <c r="C140" s="5" t="s">
        <v>375</v>
      </c>
      <c r="D140" s="19"/>
    </row>
    <row r="141" spans="3:4">
      <c r="C141" s="5" t="s">
        <v>376</v>
      </c>
      <c r="D141" s="19"/>
    </row>
    <row r="142" spans="3:4">
      <c r="C142" s="5" t="s">
        <v>377</v>
      </c>
      <c r="D142" s="19"/>
    </row>
    <row r="143" spans="3:4">
      <c r="C143" s="5" t="s">
        <v>378</v>
      </c>
      <c r="D143" s="19"/>
    </row>
    <row r="144" spans="3:4">
      <c r="C144" s="5" t="s">
        <v>379</v>
      </c>
      <c r="D144" s="19"/>
    </row>
    <row r="145" spans="3:4">
      <c r="C145" s="5" t="s">
        <v>380</v>
      </c>
      <c r="D145" s="19"/>
    </row>
    <row r="146" spans="3:4">
      <c r="C146" s="5" t="s">
        <v>381</v>
      </c>
      <c r="D146" s="19"/>
    </row>
    <row r="147" spans="3:4">
      <c r="C147" s="5" t="s">
        <v>382</v>
      </c>
      <c r="D147" s="19"/>
    </row>
    <row r="148" spans="3:4">
      <c r="C148" s="5" t="s">
        <v>383</v>
      </c>
      <c r="D148" s="19"/>
    </row>
    <row r="149" spans="3:4">
      <c r="C149" s="5" t="s">
        <v>384</v>
      </c>
      <c r="D149" s="19"/>
    </row>
    <row r="150" spans="3:4">
      <c r="C150" s="5" t="s">
        <v>385</v>
      </c>
      <c r="D150" s="19"/>
    </row>
    <row r="151" spans="3:4">
      <c r="C151" s="5" t="s">
        <v>386</v>
      </c>
      <c r="D151" s="19"/>
    </row>
    <row r="152" spans="3:4">
      <c r="C152" s="5" t="s">
        <v>387</v>
      </c>
      <c r="D152" s="19"/>
    </row>
    <row r="153" spans="3:4">
      <c r="C153" s="5" t="s">
        <v>388</v>
      </c>
      <c r="D153" s="19"/>
    </row>
    <row r="154" spans="3:4">
      <c r="C154" s="5" t="s">
        <v>389</v>
      </c>
      <c r="D154" s="19"/>
    </row>
    <row r="155" spans="3:4">
      <c r="C155" s="5" t="s">
        <v>390</v>
      </c>
      <c r="D155" s="19"/>
    </row>
    <row r="156" spans="3:4">
      <c r="C156" s="5" t="s">
        <v>391</v>
      </c>
      <c r="D156" s="19"/>
    </row>
    <row r="157" spans="3:4">
      <c r="C157" s="5" t="s">
        <v>392</v>
      </c>
      <c r="D157" s="19"/>
    </row>
    <row r="158" spans="3:4">
      <c r="C158" s="5" t="s">
        <v>393</v>
      </c>
      <c r="D158" s="19"/>
    </row>
    <row r="159" spans="3:4">
      <c r="C159" s="5" t="s">
        <v>394</v>
      </c>
      <c r="D159" s="19"/>
    </row>
    <row r="160" spans="3:4">
      <c r="C160" s="5" t="s">
        <v>395</v>
      </c>
      <c r="D160" s="19"/>
    </row>
    <row r="161" spans="3:4">
      <c r="C161" s="5" t="s">
        <v>396</v>
      </c>
      <c r="D161" s="19"/>
    </row>
    <row r="162" spans="3:4">
      <c r="C162" s="5" t="s">
        <v>397</v>
      </c>
      <c r="D162" s="19"/>
    </row>
    <row r="163" spans="3:4">
      <c r="C163" s="5" t="s">
        <v>398</v>
      </c>
      <c r="D163" s="19"/>
    </row>
    <row r="164" spans="3:4">
      <c r="C164" s="5" t="s">
        <v>399</v>
      </c>
      <c r="D164" s="19"/>
    </row>
    <row r="165" spans="3:4">
      <c r="C165" s="5" t="s">
        <v>400</v>
      </c>
      <c r="D165" s="19"/>
    </row>
    <row r="166" spans="3:4">
      <c r="C166" s="5" t="s">
        <v>401</v>
      </c>
      <c r="D166" s="19"/>
    </row>
    <row r="167" spans="3:4">
      <c r="C167" s="5" t="s">
        <v>402</v>
      </c>
      <c r="D167" s="19"/>
    </row>
    <row r="168" spans="3:4">
      <c r="C168" s="5" t="s">
        <v>403</v>
      </c>
      <c r="D168" s="19"/>
    </row>
    <row r="169" spans="3:4">
      <c r="C169" s="5" t="s">
        <v>404</v>
      </c>
      <c r="D169" s="19"/>
    </row>
    <row r="170" spans="3:4">
      <c r="C170" s="5" t="s">
        <v>405</v>
      </c>
      <c r="D170" s="19"/>
    </row>
    <row r="171" spans="3:4">
      <c r="C171" s="5" t="s">
        <v>406</v>
      </c>
      <c r="D171" s="19"/>
    </row>
    <row r="172" spans="3:4">
      <c r="C172" s="5" t="s">
        <v>407</v>
      </c>
      <c r="D172" s="19"/>
    </row>
    <row r="173" spans="3:4">
      <c r="C173" s="5" t="s">
        <v>408</v>
      </c>
      <c r="D173" s="19"/>
    </row>
    <row r="174" spans="3:4">
      <c r="C174" s="5" t="s">
        <v>409</v>
      </c>
      <c r="D174" s="19"/>
    </row>
    <row r="175" spans="3:4">
      <c r="C175" s="5" t="s">
        <v>410</v>
      </c>
      <c r="D175" s="19"/>
    </row>
    <row r="176" spans="3:4">
      <c r="C176" s="5" t="s">
        <v>411</v>
      </c>
      <c r="D176" s="19"/>
    </row>
    <row r="177" spans="3:4">
      <c r="C177" s="5" t="s">
        <v>412</v>
      </c>
      <c r="D177" s="19"/>
    </row>
    <row r="178" spans="3:4">
      <c r="C178" s="5" t="s">
        <v>413</v>
      </c>
      <c r="D178" s="19"/>
    </row>
    <row r="179" spans="3:4">
      <c r="C179" s="5" t="s">
        <v>414</v>
      </c>
      <c r="D179" s="19"/>
    </row>
    <row r="180" spans="3:4">
      <c r="C180" s="5" t="s">
        <v>415</v>
      </c>
      <c r="D180" s="19"/>
    </row>
    <row r="181" spans="3:4">
      <c r="C181" s="5" t="s">
        <v>416</v>
      </c>
      <c r="D181" s="19"/>
    </row>
    <row r="182" spans="3:4">
      <c r="C182" s="5" t="s">
        <v>417</v>
      </c>
      <c r="D182" s="19"/>
    </row>
    <row r="183" spans="3:4">
      <c r="C183" s="5" t="s">
        <v>418</v>
      </c>
      <c r="D183" s="19"/>
    </row>
    <row r="184" spans="3:4">
      <c r="C184" s="5" t="s">
        <v>419</v>
      </c>
      <c r="D184" s="19"/>
    </row>
    <row r="185" spans="3:4">
      <c r="C185" s="5" t="s">
        <v>420</v>
      </c>
      <c r="D185" s="19"/>
    </row>
    <row r="186" spans="3:4">
      <c r="C186" s="5" t="s">
        <v>421</v>
      </c>
      <c r="D186" s="19"/>
    </row>
    <row r="187" spans="3:4">
      <c r="C187" s="5" t="s">
        <v>422</v>
      </c>
      <c r="D187" s="19"/>
    </row>
    <row r="188" spans="3:4">
      <c r="C188" s="5" t="s">
        <v>423</v>
      </c>
      <c r="D188" s="19"/>
    </row>
    <row r="189" spans="3:4">
      <c r="C189" s="5" t="s">
        <v>424</v>
      </c>
      <c r="D189" s="19"/>
    </row>
    <row r="190" spans="3:4">
      <c r="C190" s="5" t="s">
        <v>425</v>
      </c>
      <c r="D190" s="19"/>
    </row>
    <row r="191" spans="3:4">
      <c r="C191" s="5" t="s">
        <v>426</v>
      </c>
      <c r="D191" s="19"/>
    </row>
    <row r="192" spans="3:4">
      <c r="C192" s="5" t="s">
        <v>427</v>
      </c>
      <c r="D192" s="19"/>
    </row>
    <row r="193" spans="3:4">
      <c r="C193" s="5" t="s">
        <v>428</v>
      </c>
      <c r="D193" s="19"/>
    </row>
    <row r="194" spans="3:4">
      <c r="C194" s="5" t="s">
        <v>429</v>
      </c>
      <c r="D194" s="19"/>
    </row>
    <row r="195" spans="3:4">
      <c r="C195" s="5" t="s">
        <v>430</v>
      </c>
      <c r="D195" s="19"/>
    </row>
    <row r="196" spans="3:4">
      <c r="C196" s="5" t="s">
        <v>431</v>
      </c>
      <c r="D196" s="19"/>
    </row>
    <row r="197" spans="3:4">
      <c r="C197" s="5" t="s">
        <v>432</v>
      </c>
      <c r="D197" s="19"/>
    </row>
    <row r="198" spans="3:4">
      <c r="C198" s="5" t="s">
        <v>433</v>
      </c>
      <c r="D198" s="19"/>
    </row>
    <row r="199" spans="3:4">
      <c r="C199" s="5" t="s">
        <v>434</v>
      </c>
      <c r="D199" s="19"/>
    </row>
    <row r="200" spans="3:4">
      <c r="C200" s="5" t="s">
        <v>435</v>
      </c>
      <c r="D200" s="19"/>
    </row>
    <row r="201" spans="3:4">
      <c r="C201" s="5" t="s">
        <v>436</v>
      </c>
      <c r="D201" s="19"/>
    </row>
    <row r="202" spans="3:4">
      <c r="C202" s="5" t="s">
        <v>437</v>
      </c>
      <c r="D202" s="19"/>
    </row>
    <row r="203" spans="3:4">
      <c r="C203" s="5" t="s">
        <v>438</v>
      </c>
      <c r="D203" s="19"/>
    </row>
    <row r="204" spans="3:4">
      <c r="C204" s="5" t="s">
        <v>439</v>
      </c>
      <c r="D204" s="19"/>
    </row>
    <row r="205" spans="3:4">
      <c r="C205" s="5" t="s">
        <v>440</v>
      </c>
      <c r="D205" s="19"/>
    </row>
    <row r="206" spans="3:4">
      <c r="C206" s="5" t="s">
        <v>441</v>
      </c>
      <c r="D206" s="19"/>
    </row>
    <row r="207" spans="3:4">
      <c r="C207" s="5" t="s">
        <v>442</v>
      </c>
      <c r="D207" s="19"/>
    </row>
    <row r="208" spans="3:4">
      <c r="C208" s="5" t="s">
        <v>443</v>
      </c>
      <c r="D208" s="19"/>
    </row>
    <row r="209" spans="3:4">
      <c r="C209" s="5" t="s">
        <v>444</v>
      </c>
      <c r="D209" s="19"/>
    </row>
    <row r="210" spans="3:4">
      <c r="C210" s="5" t="s">
        <v>445</v>
      </c>
      <c r="D210" s="19"/>
    </row>
    <row r="211" spans="3:4">
      <c r="C211" s="5" t="s">
        <v>446</v>
      </c>
      <c r="D211" s="19"/>
    </row>
    <row r="212" spans="3:4">
      <c r="C212" s="5" t="s">
        <v>447</v>
      </c>
      <c r="D212" s="19"/>
    </row>
    <row r="213" spans="3:4">
      <c r="C213" s="5" t="s">
        <v>448</v>
      </c>
      <c r="D213" s="19"/>
    </row>
    <row r="214" spans="3:4">
      <c r="C214" s="5" t="s">
        <v>449</v>
      </c>
      <c r="D214" s="19"/>
    </row>
    <row r="215" spans="3:4">
      <c r="C215" s="5" t="s">
        <v>450</v>
      </c>
      <c r="D215" s="19"/>
    </row>
    <row r="216" spans="3:4">
      <c r="C216" s="5" t="s">
        <v>451</v>
      </c>
      <c r="D216" s="19"/>
    </row>
    <row r="217" spans="3:4">
      <c r="C217" s="5" t="s">
        <v>452</v>
      </c>
      <c r="D217" s="19"/>
    </row>
    <row r="218" spans="3:4">
      <c r="C218" s="5" t="s">
        <v>453</v>
      </c>
      <c r="D218" s="19"/>
    </row>
    <row r="219" spans="3:4">
      <c r="C219" s="5" t="s">
        <v>454</v>
      </c>
      <c r="D219" s="19"/>
    </row>
    <row r="220" spans="3:4">
      <c r="C220" s="5" t="s">
        <v>455</v>
      </c>
      <c r="D220" s="19"/>
    </row>
    <row r="221" spans="3:4">
      <c r="C221" s="5" t="s">
        <v>456</v>
      </c>
      <c r="D221" s="19"/>
    </row>
    <row r="222" spans="3:4">
      <c r="C222" s="5" t="s">
        <v>457</v>
      </c>
      <c r="D222" s="19"/>
    </row>
    <row r="223" spans="3:4">
      <c r="C223" s="5" t="s">
        <v>458</v>
      </c>
      <c r="D223" s="19"/>
    </row>
    <row r="224" spans="3:4">
      <c r="C224" s="5" t="s">
        <v>459</v>
      </c>
      <c r="D224" s="19"/>
    </row>
    <row r="225" spans="3:4">
      <c r="C225" s="5" t="s">
        <v>460</v>
      </c>
      <c r="D225" s="19"/>
    </row>
    <row r="226" spans="3:4">
      <c r="C226" s="5" t="s">
        <v>461</v>
      </c>
      <c r="D226" s="19"/>
    </row>
    <row r="227" spans="3:4">
      <c r="C227" s="5" t="s">
        <v>462</v>
      </c>
      <c r="D227" s="19"/>
    </row>
    <row r="228" spans="3:4">
      <c r="C228" s="5" t="s">
        <v>463</v>
      </c>
      <c r="D228" s="19"/>
    </row>
    <row r="229" spans="3:4">
      <c r="C229" s="5" t="s">
        <v>464</v>
      </c>
      <c r="D229" s="19"/>
    </row>
    <row r="230" spans="3:4">
      <c r="C230" s="5" t="s">
        <v>465</v>
      </c>
      <c r="D230" s="19"/>
    </row>
    <row r="231" spans="3:4">
      <c r="C231" s="5" t="s">
        <v>466</v>
      </c>
      <c r="D231" s="19"/>
    </row>
    <row r="232" spans="3:4">
      <c r="C232" s="5" t="s">
        <v>467</v>
      </c>
      <c r="D232" s="19"/>
    </row>
    <row r="233" spans="3:4">
      <c r="C233" s="5" t="s">
        <v>468</v>
      </c>
      <c r="D233" s="19"/>
    </row>
    <row r="234" spans="3:4">
      <c r="C234" s="5" t="s">
        <v>469</v>
      </c>
      <c r="D234" s="19"/>
    </row>
    <row r="235" spans="3:4">
      <c r="C235" s="5" t="s">
        <v>470</v>
      </c>
      <c r="D235" s="19"/>
    </row>
    <row r="236" spans="3:4">
      <c r="C236" s="5" t="s">
        <v>471</v>
      </c>
      <c r="D236" s="19"/>
    </row>
    <row r="237" spans="3:4">
      <c r="C237" s="5" t="s">
        <v>472</v>
      </c>
      <c r="D237" s="19"/>
    </row>
    <row r="238" spans="3:4">
      <c r="C238" s="5" t="s">
        <v>473</v>
      </c>
      <c r="D238" s="19"/>
    </row>
    <row r="239" spans="3:4">
      <c r="C239" s="5" t="s">
        <v>474</v>
      </c>
      <c r="D239" s="19"/>
    </row>
    <row r="240" spans="3:4">
      <c r="C240" s="5" t="s">
        <v>475</v>
      </c>
      <c r="D240" s="19"/>
    </row>
    <row r="241" spans="3:4">
      <c r="C241" s="5" t="s">
        <v>476</v>
      </c>
      <c r="D241" s="19"/>
    </row>
    <row r="242" spans="3:4">
      <c r="C242" s="5" t="s">
        <v>477</v>
      </c>
      <c r="D242" s="19"/>
    </row>
    <row r="243" spans="3:4">
      <c r="C243" s="5" t="s">
        <v>478</v>
      </c>
      <c r="D243" s="19"/>
    </row>
    <row r="244" spans="3:4">
      <c r="C244" s="5" t="s">
        <v>479</v>
      </c>
      <c r="D244" s="19"/>
    </row>
    <row r="245" spans="3:4">
      <c r="C245" s="5" t="s">
        <v>480</v>
      </c>
      <c r="D245" s="19"/>
    </row>
    <row r="246" spans="3:4">
      <c r="C246" s="5" t="s">
        <v>481</v>
      </c>
      <c r="D246" s="19"/>
    </row>
    <row r="247" spans="3:4">
      <c r="C247" s="5" t="s">
        <v>482</v>
      </c>
      <c r="D247" s="19"/>
    </row>
    <row r="248" spans="3:4">
      <c r="C248" s="5" t="s">
        <v>483</v>
      </c>
      <c r="D248" s="19"/>
    </row>
    <row r="249" spans="3:4">
      <c r="C249" s="5" t="s">
        <v>484</v>
      </c>
      <c r="D249" s="19"/>
    </row>
    <row r="250" spans="3:4">
      <c r="C250" s="5" t="s">
        <v>485</v>
      </c>
      <c r="D250" s="19"/>
    </row>
    <row r="251" spans="3:4">
      <c r="C251" s="5" t="s">
        <v>486</v>
      </c>
      <c r="D251" s="19"/>
    </row>
    <row r="252" spans="3:4">
      <c r="C252" s="5" t="s">
        <v>487</v>
      </c>
      <c r="D252" s="19"/>
    </row>
    <row r="253" spans="3:4">
      <c r="C253" s="5" t="s">
        <v>488</v>
      </c>
      <c r="D253" s="19"/>
    </row>
    <row r="254" spans="3:4">
      <c r="C254" s="5" t="s">
        <v>489</v>
      </c>
      <c r="D254" s="19"/>
    </row>
    <row r="255" spans="3:4">
      <c r="C255" s="5" t="s">
        <v>490</v>
      </c>
      <c r="D255" s="19"/>
    </row>
    <row r="256" spans="3:4">
      <c r="C256" s="5" t="s">
        <v>491</v>
      </c>
      <c r="D256" s="19"/>
    </row>
    <row r="257" spans="3:4">
      <c r="C257" s="5" t="s">
        <v>492</v>
      </c>
      <c r="D257" s="19"/>
    </row>
    <row r="258" spans="3:4">
      <c r="C258" s="5" t="s">
        <v>493</v>
      </c>
      <c r="D258" s="19"/>
    </row>
    <row r="259" spans="3:4">
      <c r="C259" s="5" t="s">
        <v>494</v>
      </c>
      <c r="D259" s="19"/>
    </row>
    <row r="260" spans="3:4">
      <c r="C260" s="5" t="s">
        <v>495</v>
      </c>
      <c r="D260" s="19"/>
    </row>
    <row r="261" spans="3:4">
      <c r="C261" s="5" t="s">
        <v>496</v>
      </c>
      <c r="D261" s="19"/>
    </row>
    <row r="262" spans="3:4">
      <c r="C262" s="5" t="s">
        <v>497</v>
      </c>
      <c r="D262" s="19"/>
    </row>
    <row r="263" spans="3:4">
      <c r="C263" s="5" t="s">
        <v>498</v>
      </c>
      <c r="D263" s="19"/>
    </row>
    <row r="264" spans="3:4">
      <c r="C264" s="5" t="s">
        <v>499</v>
      </c>
      <c r="D264" s="19"/>
    </row>
    <row r="265" spans="3:4">
      <c r="C265" s="5" t="s">
        <v>500</v>
      </c>
      <c r="D265" s="19"/>
    </row>
    <row r="266" spans="3:4">
      <c r="C266" s="5" t="s">
        <v>501</v>
      </c>
      <c r="D266" s="19"/>
    </row>
    <row r="267" spans="3:4">
      <c r="C267" s="5" t="s">
        <v>502</v>
      </c>
      <c r="D267" s="19"/>
    </row>
    <row r="268" spans="3:4">
      <c r="C268" s="5" t="s">
        <v>503</v>
      </c>
      <c r="D268" s="19"/>
    </row>
    <row r="269" spans="3:4">
      <c r="C269" s="5" t="s">
        <v>504</v>
      </c>
      <c r="D269" s="19"/>
    </row>
    <row r="270" spans="3:4">
      <c r="C270" s="5" t="s">
        <v>505</v>
      </c>
      <c r="D270" s="19"/>
    </row>
    <row r="271" spans="3:4">
      <c r="C271" s="5" t="s">
        <v>506</v>
      </c>
      <c r="D271" s="19"/>
    </row>
    <row r="272" spans="3:4">
      <c r="C272" s="5" t="s">
        <v>507</v>
      </c>
      <c r="D272" s="19"/>
    </row>
    <row r="273" spans="3:4">
      <c r="C273" s="5" t="s">
        <v>508</v>
      </c>
      <c r="D273" s="19"/>
    </row>
    <row r="274" spans="3:4">
      <c r="C274" s="5" t="s">
        <v>509</v>
      </c>
      <c r="D274" s="19"/>
    </row>
    <row r="275" spans="3:4">
      <c r="C275" s="5" t="s">
        <v>510</v>
      </c>
      <c r="D275" s="19"/>
    </row>
    <row r="276" spans="3:4">
      <c r="C276" s="5" t="s">
        <v>511</v>
      </c>
      <c r="D276" s="19"/>
    </row>
    <row r="277" spans="3:4">
      <c r="C277" s="5" t="s">
        <v>512</v>
      </c>
      <c r="D277" s="19"/>
    </row>
    <row r="278" spans="3:4">
      <c r="C278" s="5" t="s">
        <v>513</v>
      </c>
      <c r="D278" s="19"/>
    </row>
    <row r="279" spans="3:4">
      <c r="C279" s="5" t="s">
        <v>514</v>
      </c>
      <c r="D279" s="19"/>
    </row>
    <row r="280" spans="3:4">
      <c r="C280" s="5" t="s">
        <v>515</v>
      </c>
      <c r="D280" s="19"/>
    </row>
    <row r="281" spans="3:4">
      <c r="C281" s="5" t="s">
        <v>516</v>
      </c>
      <c r="D281" s="19"/>
    </row>
    <row r="282" spans="3:4">
      <c r="C282" s="5" t="s">
        <v>517</v>
      </c>
      <c r="D282" s="19"/>
    </row>
    <row r="283" spans="3:4">
      <c r="C283" s="5" t="s">
        <v>518</v>
      </c>
      <c r="D283" s="19"/>
    </row>
    <row r="284" spans="3:4">
      <c r="C284" s="5" t="s">
        <v>519</v>
      </c>
      <c r="D284" s="19"/>
    </row>
    <row r="285" spans="3:4">
      <c r="C285" s="5" t="s">
        <v>520</v>
      </c>
      <c r="D285" s="19"/>
    </row>
    <row r="286" spans="3:4">
      <c r="C286" s="5" t="s">
        <v>521</v>
      </c>
      <c r="D286" s="19"/>
    </row>
    <row r="287" spans="3:4">
      <c r="C287" s="5" t="s">
        <v>522</v>
      </c>
      <c r="D287" s="19"/>
    </row>
    <row r="288" spans="3:4">
      <c r="C288" s="5" t="s">
        <v>523</v>
      </c>
      <c r="D288" s="19"/>
    </row>
    <row r="289" spans="3:4">
      <c r="C289" s="5" t="s">
        <v>524</v>
      </c>
      <c r="D289" s="19"/>
    </row>
    <row r="290" spans="3:4">
      <c r="C290" s="5" t="s">
        <v>525</v>
      </c>
      <c r="D290" s="19"/>
    </row>
    <row r="291" spans="3:4">
      <c r="C291" s="5" t="s">
        <v>526</v>
      </c>
      <c r="D291" s="19"/>
    </row>
    <row r="292" spans="3:4">
      <c r="C292" s="5" t="s">
        <v>527</v>
      </c>
      <c r="D292" s="19"/>
    </row>
    <row r="293" spans="3:4">
      <c r="C293" s="5" t="s">
        <v>528</v>
      </c>
      <c r="D293" s="19"/>
    </row>
    <row r="294" spans="3:4">
      <c r="C294" s="5" t="s">
        <v>529</v>
      </c>
      <c r="D294" s="19"/>
    </row>
    <row r="295" spans="3:4">
      <c r="C295" s="5" t="s">
        <v>530</v>
      </c>
      <c r="D295" s="19"/>
    </row>
    <row r="296" spans="3:4">
      <c r="C296" s="5" t="s">
        <v>531</v>
      </c>
      <c r="D296" s="19"/>
    </row>
    <row r="297" spans="3:4">
      <c r="C297" s="5" t="s">
        <v>532</v>
      </c>
      <c r="D297" s="19"/>
    </row>
    <row r="298" spans="3:4">
      <c r="C298" s="5" t="s">
        <v>533</v>
      </c>
      <c r="D298" s="19"/>
    </row>
    <row r="299" spans="3:4">
      <c r="C299" s="5" t="s">
        <v>534</v>
      </c>
      <c r="D299" s="19"/>
    </row>
    <row r="300" spans="3:4">
      <c r="C300" s="5" t="s">
        <v>535</v>
      </c>
      <c r="D300" s="19"/>
    </row>
    <row r="301" spans="3:4">
      <c r="C301" s="5" t="s">
        <v>536</v>
      </c>
      <c r="D301" s="19"/>
    </row>
    <row r="302" spans="3:4">
      <c r="C302" s="5" t="s">
        <v>537</v>
      </c>
      <c r="D302" s="19"/>
    </row>
    <row r="303" spans="3:4">
      <c r="C303" s="5" t="s">
        <v>538</v>
      </c>
      <c r="D303" s="19"/>
    </row>
    <row r="304" spans="3:4">
      <c r="C304" s="5" t="s">
        <v>539</v>
      </c>
      <c r="D304" s="19"/>
    </row>
    <row r="305" spans="3:4">
      <c r="C305" s="5" t="s">
        <v>540</v>
      </c>
      <c r="D305" s="19"/>
    </row>
    <row r="306" spans="3:4">
      <c r="C306" s="5" t="s">
        <v>541</v>
      </c>
      <c r="D306" s="19"/>
    </row>
    <row r="307" spans="3:4">
      <c r="C307" s="5" t="s">
        <v>542</v>
      </c>
      <c r="D307" s="19"/>
    </row>
    <row r="308" spans="3:4">
      <c r="C308" s="5" t="s">
        <v>543</v>
      </c>
      <c r="D308" s="19"/>
    </row>
    <row r="309" spans="3:4">
      <c r="C309" s="5" t="s">
        <v>544</v>
      </c>
      <c r="D309" s="19"/>
    </row>
    <row r="310" spans="3:4">
      <c r="C310" s="5" t="s">
        <v>545</v>
      </c>
      <c r="D310" s="19"/>
    </row>
    <row r="311" spans="3:4">
      <c r="C311" s="5" t="s">
        <v>546</v>
      </c>
      <c r="D311" s="19"/>
    </row>
    <row r="312" spans="3:4">
      <c r="C312" s="5" t="s">
        <v>547</v>
      </c>
      <c r="D312" s="19"/>
    </row>
    <row r="313" spans="3:4">
      <c r="C313" s="5" t="s">
        <v>548</v>
      </c>
      <c r="D313" s="19"/>
    </row>
    <row r="314" spans="3:4">
      <c r="C314" s="5" t="s">
        <v>549</v>
      </c>
      <c r="D314" s="19"/>
    </row>
    <row r="315" spans="3:4">
      <c r="C315" s="5" t="s">
        <v>550</v>
      </c>
      <c r="D315" s="19"/>
    </row>
    <row r="316" spans="3:4">
      <c r="C316" s="5" t="s">
        <v>551</v>
      </c>
      <c r="D316" s="19"/>
    </row>
    <row r="317" spans="3:4">
      <c r="C317" s="5" t="s">
        <v>552</v>
      </c>
      <c r="D317" s="19"/>
    </row>
    <row r="318" spans="3:4">
      <c r="C318" s="5" t="s">
        <v>553</v>
      </c>
      <c r="D318" s="19"/>
    </row>
    <row r="319" spans="3:4">
      <c r="C319" s="5" t="s">
        <v>554</v>
      </c>
      <c r="D319" s="19"/>
    </row>
    <row r="320" spans="3:4">
      <c r="C320" s="5" t="s">
        <v>555</v>
      </c>
      <c r="D320" s="19"/>
    </row>
    <row r="321" spans="3:4">
      <c r="C321" s="5" t="s">
        <v>556</v>
      </c>
      <c r="D321" s="19"/>
    </row>
    <row r="322" spans="3:4">
      <c r="C322" s="5" t="s">
        <v>557</v>
      </c>
      <c r="D322" s="19"/>
    </row>
    <row r="323" spans="3:4">
      <c r="C323" s="5" t="s">
        <v>558</v>
      </c>
      <c r="D323" s="19"/>
    </row>
    <row r="324" spans="3:4">
      <c r="C324" s="5" t="s">
        <v>559</v>
      </c>
      <c r="D324" s="19"/>
    </row>
    <row r="325" spans="3:4">
      <c r="C325" s="5" t="s">
        <v>560</v>
      </c>
      <c r="D325" s="19"/>
    </row>
    <row r="326" spans="3:4">
      <c r="C326" s="5" t="s">
        <v>561</v>
      </c>
      <c r="D326" s="19"/>
    </row>
    <row r="327" spans="3:4">
      <c r="C327" s="5" t="s">
        <v>562</v>
      </c>
      <c r="D327" s="19"/>
    </row>
    <row r="328" spans="3:4">
      <c r="C328" s="5" t="s">
        <v>563</v>
      </c>
      <c r="D328" s="19"/>
    </row>
    <row r="329" spans="3:4">
      <c r="C329" s="5" t="s">
        <v>564</v>
      </c>
      <c r="D329" s="19"/>
    </row>
    <row r="330" spans="3:4">
      <c r="C330" s="5" t="s">
        <v>565</v>
      </c>
      <c r="D330" s="19"/>
    </row>
    <row r="331" spans="3:4">
      <c r="C331" s="5" t="s">
        <v>566</v>
      </c>
      <c r="D331" s="19"/>
    </row>
    <row r="332" spans="3:4">
      <c r="C332" s="5" t="s">
        <v>567</v>
      </c>
      <c r="D332" s="19"/>
    </row>
    <row r="333" spans="3:4">
      <c r="C333" s="5" t="s">
        <v>568</v>
      </c>
      <c r="D333" s="19"/>
    </row>
    <row r="334" spans="3:4">
      <c r="C334" s="5" t="s">
        <v>569</v>
      </c>
      <c r="D334" s="19"/>
    </row>
    <row r="335" spans="3:4">
      <c r="C335" s="5" t="s">
        <v>570</v>
      </c>
      <c r="D335" s="19"/>
    </row>
    <row r="336" spans="3:4">
      <c r="C336" s="5" t="s">
        <v>571</v>
      </c>
      <c r="D336" s="19"/>
    </row>
    <row r="337" spans="3:4">
      <c r="C337" s="5" t="s">
        <v>572</v>
      </c>
      <c r="D337" s="19"/>
    </row>
    <row r="338" spans="3:4">
      <c r="C338" s="5" t="s">
        <v>573</v>
      </c>
      <c r="D338" s="19"/>
    </row>
    <row r="339" spans="3:4">
      <c r="C339" s="5" t="s">
        <v>574</v>
      </c>
      <c r="D339" s="19"/>
    </row>
    <row r="340" spans="3:4">
      <c r="C340" s="5" t="s">
        <v>575</v>
      </c>
      <c r="D340" s="19"/>
    </row>
    <row r="341" spans="3:4">
      <c r="C341" s="5" t="s">
        <v>576</v>
      </c>
      <c r="D341" s="19"/>
    </row>
    <row r="342" spans="3:4">
      <c r="C342" s="5" t="s">
        <v>577</v>
      </c>
      <c r="D342" s="19"/>
    </row>
    <row r="343" spans="3:4">
      <c r="C343" s="5" t="s">
        <v>578</v>
      </c>
      <c r="D343" s="19"/>
    </row>
    <row r="344" spans="3:4">
      <c r="C344" s="5" t="s">
        <v>579</v>
      </c>
      <c r="D344" s="19"/>
    </row>
    <row r="345" spans="3:4">
      <c r="C345" s="5" t="s">
        <v>580</v>
      </c>
      <c r="D345" s="19"/>
    </row>
    <row r="346" spans="3:4">
      <c r="C346" s="5" t="s">
        <v>581</v>
      </c>
      <c r="D346" s="19"/>
    </row>
    <row r="347" spans="3:4">
      <c r="C347" s="5" t="s">
        <v>582</v>
      </c>
      <c r="D347" s="19"/>
    </row>
    <row r="348" spans="3:4">
      <c r="C348" s="5" t="s">
        <v>583</v>
      </c>
      <c r="D348" s="19"/>
    </row>
    <row r="349" spans="3:4">
      <c r="C349" s="5" t="s">
        <v>584</v>
      </c>
      <c r="D349" s="19"/>
    </row>
    <row r="350" spans="3:4">
      <c r="C350" s="5" t="s">
        <v>585</v>
      </c>
      <c r="D350" s="19"/>
    </row>
    <row r="351" spans="3:4">
      <c r="C351" s="5" t="s">
        <v>586</v>
      </c>
      <c r="D351" s="19"/>
    </row>
    <row r="352" spans="3:4">
      <c r="C352" s="5" t="s">
        <v>587</v>
      </c>
      <c r="D352" s="19"/>
    </row>
    <row r="353" spans="3:4">
      <c r="C353" s="5" t="s">
        <v>588</v>
      </c>
      <c r="D353" s="19"/>
    </row>
    <row r="354" spans="3:4">
      <c r="C354" s="5" t="s">
        <v>589</v>
      </c>
      <c r="D354" s="19"/>
    </row>
    <row r="355" spans="3:4">
      <c r="C355" s="5" t="s">
        <v>590</v>
      </c>
      <c r="D355" s="19"/>
    </row>
    <row r="356" spans="3:4">
      <c r="C356" s="5" t="s">
        <v>591</v>
      </c>
      <c r="D356" s="19"/>
    </row>
    <row r="357" spans="3:4">
      <c r="C357" s="5" t="s">
        <v>592</v>
      </c>
      <c r="D357" s="19"/>
    </row>
    <row r="358" spans="3:4">
      <c r="C358" s="5" t="s">
        <v>593</v>
      </c>
      <c r="D358" s="19"/>
    </row>
    <row r="359" spans="3:4">
      <c r="C359" s="5" t="s">
        <v>594</v>
      </c>
      <c r="D359" s="19"/>
    </row>
    <row r="360" spans="3:4">
      <c r="C360" s="5" t="s">
        <v>595</v>
      </c>
      <c r="D360" s="19"/>
    </row>
    <row r="361" spans="3:4">
      <c r="C361" s="5" t="s">
        <v>596</v>
      </c>
      <c r="D361" s="19"/>
    </row>
    <row r="362" spans="3:4">
      <c r="C362" s="5" t="s">
        <v>597</v>
      </c>
      <c r="D362" s="19"/>
    </row>
    <row r="363" spans="3:4">
      <c r="C363" s="5" t="s">
        <v>598</v>
      </c>
      <c r="D363" s="19"/>
    </row>
    <row r="364" spans="3:4">
      <c r="C364" s="5" t="s">
        <v>599</v>
      </c>
      <c r="D364" s="19"/>
    </row>
    <row r="365" spans="3:4">
      <c r="C365" s="5" t="s">
        <v>600</v>
      </c>
      <c r="D365" s="19"/>
    </row>
    <row r="366" spans="3:4">
      <c r="C366" s="5" t="s">
        <v>601</v>
      </c>
      <c r="D366" s="19"/>
    </row>
    <row r="367" spans="3:4">
      <c r="C367" s="5" t="s">
        <v>602</v>
      </c>
      <c r="D367" s="19"/>
    </row>
    <row r="368" spans="3:4">
      <c r="C368" s="5" t="s">
        <v>603</v>
      </c>
      <c r="D368" s="19"/>
    </row>
    <row r="369" spans="3:4">
      <c r="C369" s="5" t="s">
        <v>604</v>
      </c>
      <c r="D369" s="19"/>
    </row>
    <row r="370" spans="3:4">
      <c r="C370" s="5" t="s">
        <v>605</v>
      </c>
      <c r="D370" s="19"/>
    </row>
    <row r="371" spans="3:4">
      <c r="C371" s="5" t="s">
        <v>606</v>
      </c>
      <c r="D371" s="19"/>
    </row>
    <row r="372" spans="3:4">
      <c r="C372" s="5" t="s">
        <v>607</v>
      </c>
      <c r="D372" s="19"/>
    </row>
    <row r="373" spans="3:4">
      <c r="C373" s="5" t="s">
        <v>608</v>
      </c>
      <c r="D373" s="19"/>
    </row>
    <row r="374" spans="3:4">
      <c r="C374" s="5" t="s">
        <v>609</v>
      </c>
      <c r="D374" s="19"/>
    </row>
    <row r="375" spans="3:4">
      <c r="C375" s="5" t="s">
        <v>610</v>
      </c>
      <c r="D375" s="19"/>
    </row>
    <row r="376" spans="3:4">
      <c r="C376" s="5" t="s">
        <v>611</v>
      </c>
      <c r="D376" s="19"/>
    </row>
    <row r="377" spans="3:4">
      <c r="C377" s="5" t="s">
        <v>612</v>
      </c>
      <c r="D377" s="19"/>
    </row>
    <row r="378" spans="3:4">
      <c r="C378" s="5" t="s">
        <v>613</v>
      </c>
      <c r="D378" s="19"/>
    </row>
    <row r="379" spans="3:4">
      <c r="C379" s="5" t="s">
        <v>614</v>
      </c>
      <c r="D379" s="19"/>
    </row>
    <row r="380" spans="3:4">
      <c r="C380" s="5" t="s">
        <v>615</v>
      </c>
      <c r="D380" s="19"/>
    </row>
    <row r="381" spans="3:4">
      <c r="C381" s="5" t="s">
        <v>616</v>
      </c>
      <c r="D381" s="19"/>
    </row>
    <row r="382" spans="3:4">
      <c r="C382" s="5" t="s">
        <v>617</v>
      </c>
      <c r="D382" s="19"/>
    </row>
    <row r="383" spans="3:4">
      <c r="C383" s="5" t="s">
        <v>618</v>
      </c>
      <c r="D383" s="19"/>
    </row>
    <row r="384" spans="3:4">
      <c r="C384" s="5" t="s">
        <v>619</v>
      </c>
      <c r="D384" s="19"/>
    </row>
    <row r="385" spans="3:4">
      <c r="C385" s="5" t="s">
        <v>620</v>
      </c>
      <c r="D385" s="19"/>
    </row>
    <row r="386" spans="3:4">
      <c r="C386" s="5" t="s">
        <v>621</v>
      </c>
      <c r="D386" s="19"/>
    </row>
    <row r="387" spans="3:4">
      <c r="C387" s="5" t="s">
        <v>622</v>
      </c>
      <c r="D387" s="19"/>
    </row>
    <row r="388" spans="3:4">
      <c r="C388" s="5" t="s">
        <v>623</v>
      </c>
      <c r="D388" s="19"/>
    </row>
    <row r="389" spans="3:4">
      <c r="C389" s="5" t="s">
        <v>624</v>
      </c>
      <c r="D389" s="19"/>
    </row>
    <row r="390" spans="3:4">
      <c r="C390" s="5" t="s">
        <v>625</v>
      </c>
      <c r="D390" s="19"/>
    </row>
    <row r="391" spans="3:4">
      <c r="C391" s="5" t="s">
        <v>626</v>
      </c>
      <c r="D391" s="19"/>
    </row>
    <row r="392" spans="3:4">
      <c r="C392" s="5" t="s">
        <v>627</v>
      </c>
      <c r="D392" s="19"/>
    </row>
    <row r="393" spans="3:4">
      <c r="C393" s="5" t="s">
        <v>628</v>
      </c>
      <c r="D393" s="19"/>
    </row>
    <row r="394" spans="3:4">
      <c r="C394" s="5" t="s">
        <v>629</v>
      </c>
      <c r="D394" s="19"/>
    </row>
    <row r="395" spans="3:4">
      <c r="C395" s="5" t="s">
        <v>630</v>
      </c>
      <c r="D395" s="19"/>
    </row>
    <row r="396" spans="3:4">
      <c r="C396" s="5" t="s">
        <v>631</v>
      </c>
      <c r="D396" s="19"/>
    </row>
    <row r="397" spans="3:4">
      <c r="C397" s="5" t="s">
        <v>632</v>
      </c>
      <c r="D397" s="19"/>
    </row>
    <row r="398" spans="3:4">
      <c r="C398" s="5" t="s">
        <v>633</v>
      </c>
      <c r="D398" s="19"/>
    </row>
    <row r="399" spans="3:4">
      <c r="C399" s="5" t="s">
        <v>634</v>
      </c>
      <c r="D399" s="19"/>
    </row>
    <row r="400" spans="3:4">
      <c r="C400" s="5" t="s">
        <v>635</v>
      </c>
      <c r="D400" s="19"/>
    </row>
    <row r="401" spans="3:4">
      <c r="C401" s="5" t="s">
        <v>636</v>
      </c>
      <c r="D401" s="19"/>
    </row>
    <row r="402" spans="3:4">
      <c r="C402" s="5" t="s">
        <v>637</v>
      </c>
      <c r="D402" s="19"/>
    </row>
    <row r="403" spans="3:4">
      <c r="C403" s="5" t="s">
        <v>638</v>
      </c>
      <c r="D403" s="19"/>
    </row>
    <row r="404" spans="3:4">
      <c r="C404" s="5" t="s">
        <v>639</v>
      </c>
      <c r="D404" s="19"/>
    </row>
    <row r="405" spans="3:4">
      <c r="C405" s="5" t="s">
        <v>640</v>
      </c>
      <c r="D405" s="19"/>
    </row>
    <row r="406" spans="3:4">
      <c r="C406" s="5" t="s">
        <v>641</v>
      </c>
      <c r="D406" s="19"/>
    </row>
    <row r="407" spans="3:4">
      <c r="C407" s="5" t="s">
        <v>642</v>
      </c>
      <c r="D407" s="19"/>
    </row>
    <row r="408" spans="3:4">
      <c r="C408" s="5" t="s">
        <v>643</v>
      </c>
      <c r="D408" s="19"/>
    </row>
    <row r="409" spans="3:4">
      <c r="C409" s="5" t="s">
        <v>644</v>
      </c>
      <c r="D409" s="19"/>
    </row>
    <row r="410" spans="3:4">
      <c r="C410" s="5" t="s">
        <v>645</v>
      </c>
      <c r="D410" s="19"/>
    </row>
    <row r="411" spans="3:4">
      <c r="C411" s="5" t="s">
        <v>646</v>
      </c>
      <c r="D411" s="19"/>
    </row>
    <row r="412" spans="3:4">
      <c r="C412" s="5" t="s">
        <v>647</v>
      </c>
      <c r="D412" s="19"/>
    </row>
    <row r="413" spans="3:4">
      <c r="C413" s="5" t="s">
        <v>648</v>
      </c>
      <c r="D413" s="19"/>
    </row>
    <row r="414" spans="3:4">
      <c r="C414" s="5" t="s">
        <v>649</v>
      </c>
      <c r="D414" s="19"/>
    </row>
    <row r="415" spans="3:4">
      <c r="C415" s="5" t="s">
        <v>650</v>
      </c>
      <c r="D415" s="19"/>
    </row>
    <row r="416" spans="3:4">
      <c r="C416" s="5" t="s">
        <v>651</v>
      </c>
      <c r="D416" s="19"/>
    </row>
    <row r="417" spans="3:4">
      <c r="C417" s="5" t="s">
        <v>652</v>
      </c>
      <c r="D417" s="19"/>
    </row>
    <row r="418" spans="3:4">
      <c r="C418" s="5" t="s">
        <v>653</v>
      </c>
      <c r="D418" s="19"/>
    </row>
    <row r="419" spans="3:4">
      <c r="C419" s="5" t="s">
        <v>654</v>
      </c>
      <c r="D419" s="19"/>
    </row>
    <row r="420" spans="3:4">
      <c r="C420" s="5" t="s">
        <v>655</v>
      </c>
      <c r="D420" s="19"/>
    </row>
    <row r="421" spans="3:4">
      <c r="C421" s="5" t="s">
        <v>656</v>
      </c>
      <c r="D421" s="19"/>
    </row>
    <row r="422" spans="3:4">
      <c r="C422" s="5" t="s">
        <v>657</v>
      </c>
      <c r="D422" s="19"/>
    </row>
    <row r="423" spans="3:4">
      <c r="C423" s="5" t="s">
        <v>658</v>
      </c>
      <c r="D423" s="19"/>
    </row>
    <row r="424" spans="3:4">
      <c r="C424" s="5" t="s">
        <v>659</v>
      </c>
      <c r="D424" s="19"/>
    </row>
    <row r="425" spans="3:4">
      <c r="C425" s="5" t="s">
        <v>660</v>
      </c>
      <c r="D425" s="19"/>
    </row>
    <row r="426" spans="3:4">
      <c r="C426" s="5" t="s">
        <v>661</v>
      </c>
      <c r="D426" s="19"/>
    </row>
    <row r="427" spans="3:4">
      <c r="C427" s="5" t="s">
        <v>662</v>
      </c>
      <c r="D427" s="19"/>
    </row>
    <row r="428" spans="3:4">
      <c r="C428" s="5" t="s">
        <v>663</v>
      </c>
      <c r="D428" s="19"/>
    </row>
    <row r="429" spans="3:4">
      <c r="C429" s="5" t="s">
        <v>664</v>
      </c>
      <c r="D429" s="19"/>
    </row>
    <row r="430" spans="3:4">
      <c r="C430" s="5" t="s">
        <v>665</v>
      </c>
      <c r="D430" s="19"/>
    </row>
    <row r="431" spans="3:4">
      <c r="C431" s="5" t="s">
        <v>666</v>
      </c>
      <c r="D431" s="19"/>
    </row>
    <row r="432" spans="3:4">
      <c r="C432" s="5" t="s">
        <v>667</v>
      </c>
      <c r="D432" s="19"/>
    </row>
    <row r="433" spans="3:4">
      <c r="C433" s="5" t="s">
        <v>668</v>
      </c>
      <c r="D433" s="19"/>
    </row>
    <row r="434" spans="3:4">
      <c r="C434" s="5" t="s">
        <v>669</v>
      </c>
      <c r="D434" s="19"/>
    </row>
    <row r="435" spans="3:4">
      <c r="C435" s="5" t="s">
        <v>670</v>
      </c>
      <c r="D435" s="19"/>
    </row>
    <row r="436" spans="3:4">
      <c r="C436" s="5" t="s">
        <v>671</v>
      </c>
      <c r="D436" s="19"/>
    </row>
    <row r="437" spans="3:4">
      <c r="C437" s="5" t="s">
        <v>672</v>
      </c>
      <c r="D437" s="19"/>
    </row>
    <row r="438" spans="3:4">
      <c r="C438" s="5" t="s">
        <v>673</v>
      </c>
      <c r="D438" s="19"/>
    </row>
    <row r="439" spans="3:4">
      <c r="C439" s="5" t="s">
        <v>674</v>
      </c>
      <c r="D439" s="19"/>
    </row>
    <row r="440" spans="3:4">
      <c r="C440" s="5" t="s">
        <v>675</v>
      </c>
      <c r="D440" s="19"/>
    </row>
    <row r="441" spans="3:4">
      <c r="C441" s="5" t="s">
        <v>676</v>
      </c>
      <c r="D441" s="19"/>
    </row>
    <row r="442" spans="3:4">
      <c r="C442" s="5" t="s">
        <v>677</v>
      </c>
      <c r="D442" s="19"/>
    </row>
    <row r="443" spans="3:4">
      <c r="C443" s="5" t="s">
        <v>678</v>
      </c>
      <c r="D443" s="19"/>
    </row>
    <row r="444" spans="3:4">
      <c r="C444" s="5" t="s">
        <v>679</v>
      </c>
      <c r="D444" s="19"/>
    </row>
    <row r="445" spans="3:4">
      <c r="C445" s="5" t="s">
        <v>680</v>
      </c>
      <c r="D445" s="19"/>
    </row>
    <row r="446" spans="3:4">
      <c r="C446" s="5" t="s">
        <v>681</v>
      </c>
      <c r="D446" s="19"/>
    </row>
    <row r="447" spans="3:4">
      <c r="C447" s="5" t="s">
        <v>682</v>
      </c>
      <c r="D447" s="19"/>
    </row>
    <row r="448" spans="3:4">
      <c r="C448" s="5" t="s">
        <v>683</v>
      </c>
      <c r="D448" s="19"/>
    </row>
    <row r="449" spans="3:4">
      <c r="C449" s="5" t="s">
        <v>684</v>
      </c>
      <c r="D449" s="19"/>
    </row>
    <row r="450" spans="3:4">
      <c r="C450" s="5" t="s">
        <v>685</v>
      </c>
      <c r="D450" s="19"/>
    </row>
    <row r="451" spans="3:4">
      <c r="C451" s="5" t="s">
        <v>686</v>
      </c>
      <c r="D451" s="19"/>
    </row>
    <row r="452" spans="3:4">
      <c r="C452" s="5" t="s">
        <v>687</v>
      </c>
      <c r="D452" s="19"/>
    </row>
    <row r="453" spans="3:4">
      <c r="C453" s="5" t="s">
        <v>688</v>
      </c>
      <c r="D453" s="19"/>
    </row>
    <row r="454" spans="3:4">
      <c r="C454" s="5" t="s">
        <v>689</v>
      </c>
      <c r="D454" s="19"/>
    </row>
    <row r="455" spans="3:4">
      <c r="C455" s="5" t="s">
        <v>690</v>
      </c>
      <c r="D455" s="19"/>
    </row>
    <row r="456" spans="3:4">
      <c r="C456" s="5" t="s">
        <v>691</v>
      </c>
      <c r="D456" s="19"/>
    </row>
    <row r="457" spans="3:4">
      <c r="C457" s="5" t="s">
        <v>692</v>
      </c>
      <c r="D457" s="19"/>
    </row>
    <row r="458" spans="3:4">
      <c r="C458" s="5" t="s">
        <v>693</v>
      </c>
      <c r="D458" s="19"/>
    </row>
    <row r="459" spans="3:4">
      <c r="C459" s="5" t="s">
        <v>694</v>
      </c>
      <c r="D459" s="19"/>
    </row>
    <row r="460" spans="3:4">
      <c r="C460" s="5" t="s">
        <v>695</v>
      </c>
      <c r="D460" s="19"/>
    </row>
    <row r="461" spans="3:4">
      <c r="C461" s="5" t="s">
        <v>696</v>
      </c>
      <c r="D461" s="19"/>
    </row>
    <row r="462" spans="3:4">
      <c r="C462" s="5" t="s">
        <v>697</v>
      </c>
      <c r="D462" s="19"/>
    </row>
    <row r="463" spans="3:4">
      <c r="C463" s="5" t="s">
        <v>698</v>
      </c>
      <c r="D463" s="19"/>
    </row>
    <row r="464" spans="3:4">
      <c r="C464" s="5" t="s">
        <v>699</v>
      </c>
      <c r="D464" s="19"/>
    </row>
    <row r="465" spans="3:4">
      <c r="C465" s="5" t="s">
        <v>700</v>
      </c>
      <c r="D465" s="19"/>
    </row>
    <row r="466" spans="3:4">
      <c r="C466" s="5" t="s">
        <v>701</v>
      </c>
      <c r="D466" s="19"/>
    </row>
    <row r="467" spans="3:4">
      <c r="C467" s="5" t="s">
        <v>702</v>
      </c>
      <c r="D467" s="19"/>
    </row>
    <row r="468" spans="3:4">
      <c r="C468" s="5" t="s">
        <v>703</v>
      </c>
      <c r="D468" s="19"/>
    </row>
    <row r="469" spans="3:4">
      <c r="C469" s="5" t="s">
        <v>704</v>
      </c>
      <c r="D469" s="19"/>
    </row>
    <row r="470" spans="3:4">
      <c r="C470" s="5" t="s">
        <v>705</v>
      </c>
      <c r="D470" s="19"/>
    </row>
    <row r="471" spans="3:4">
      <c r="C471" s="5" t="s">
        <v>706</v>
      </c>
      <c r="D471" s="19"/>
    </row>
    <row r="472" spans="3:4">
      <c r="C472" s="5" t="s">
        <v>707</v>
      </c>
      <c r="D472" s="19"/>
    </row>
    <row r="473" spans="3:4">
      <c r="C473" s="5" t="s">
        <v>708</v>
      </c>
      <c r="D473" s="19"/>
    </row>
    <row r="474" spans="3:4">
      <c r="C474" s="5" t="s">
        <v>709</v>
      </c>
      <c r="D474" s="19"/>
    </row>
    <row r="475" spans="3:4">
      <c r="C475" s="5" t="s">
        <v>710</v>
      </c>
      <c r="D475" s="19"/>
    </row>
    <row r="476" spans="3:4">
      <c r="C476" s="5" t="s">
        <v>711</v>
      </c>
      <c r="D476" s="19"/>
    </row>
    <row r="477" spans="3:4">
      <c r="C477" s="5" t="s">
        <v>712</v>
      </c>
      <c r="D477" s="19"/>
    </row>
    <row r="478" spans="3:4">
      <c r="C478" s="5" t="s">
        <v>713</v>
      </c>
      <c r="D478" s="19"/>
    </row>
    <row r="479" spans="3:4">
      <c r="C479" s="5" t="s">
        <v>714</v>
      </c>
      <c r="D479" s="19"/>
    </row>
    <row r="480" spans="3:4">
      <c r="C480" s="5" t="s">
        <v>715</v>
      </c>
      <c r="D480" s="19"/>
    </row>
    <row r="481" spans="3:4">
      <c r="C481" s="5" t="s">
        <v>716</v>
      </c>
      <c r="D481" s="19"/>
    </row>
    <row r="482" spans="3:4">
      <c r="C482" s="5" t="s">
        <v>717</v>
      </c>
      <c r="D482" s="19"/>
    </row>
    <row r="483" spans="3:4">
      <c r="C483" s="5" t="s">
        <v>718</v>
      </c>
      <c r="D483" s="19"/>
    </row>
    <row r="484" spans="3:4">
      <c r="C484" s="5" t="s">
        <v>719</v>
      </c>
      <c r="D484" s="19"/>
    </row>
    <row r="485" spans="3:4">
      <c r="C485" s="5" t="s">
        <v>720</v>
      </c>
      <c r="D485" s="19"/>
    </row>
    <row r="486" spans="3:4">
      <c r="C486" s="5" t="s">
        <v>721</v>
      </c>
      <c r="D486" s="19"/>
    </row>
    <row r="487" spans="3:4">
      <c r="C487" s="5" t="s">
        <v>722</v>
      </c>
      <c r="D487" s="19"/>
    </row>
    <row r="488" spans="3:4">
      <c r="C488" s="5" t="s">
        <v>723</v>
      </c>
      <c r="D488" s="19"/>
    </row>
    <row r="489" spans="3:4">
      <c r="C489" s="5" t="s">
        <v>724</v>
      </c>
      <c r="D489" s="19"/>
    </row>
    <row r="490" spans="3:4">
      <c r="C490" s="5" t="s">
        <v>725</v>
      </c>
      <c r="D490" s="19"/>
    </row>
    <row r="491" spans="3:4">
      <c r="C491" s="5" t="s">
        <v>726</v>
      </c>
      <c r="D491" s="19"/>
    </row>
    <row r="492" spans="3:4">
      <c r="C492" s="5" t="s">
        <v>727</v>
      </c>
      <c r="D492" s="19"/>
    </row>
    <row r="493" spans="3:4">
      <c r="C493" s="5" t="s">
        <v>728</v>
      </c>
      <c r="D493" s="19"/>
    </row>
    <row r="494" spans="3:4">
      <c r="C494" s="5" t="s">
        <v>729</v>
      </c>
      <c r="D494" s="19"/>
    </row>
    <row r="495" spans="3:4">
      <c r="C495" s="5" t="s">
        <v>730</v>
      </c>
      <c r="D495" s="19"/>
    </row>
    <row r="496" spans="3:4">
      <c r="C496" s="5" t="s">
        <v>731</v>
      </c>
      <c r="D496" s="19"/>
    </row>
    <row r="497" spans="3:4">
      <c r="C497" s="5" t="s">
        <v>732</v>
      </c>
      <c r="D497" s="19"/>
    </row>
    <row r="498" spans="3:4">
      <c r="C498" s="5" t="s">
        <v>733</v>
      </c>
      <c r="D498" s="19"/>
    </row>
    <row r="499" spans="3:4">
      <c r="C499" s="5" t="s">
        <v>734</v>
      </c>
      <c r="D499" s="19"/>
    </row>
    <row r="500" spans="3:4">
      <c r="C500" s="5" t="s">
        <v>735</v>
      </c>
      <c r="D500" s="19"/>
    </row>
    <row r="501" spans="3:4">
      <c r="C501" s="5" t="s">
        <v>736</v>
      </c>
      <c r="D501" s="19"/>
    </row>
    <row r="502" spans="3:4">
      <c r="C502" s="5" t="s">
        <v>737</v>
      </c>
      <c r="D502" s="19"/>
    </row>
    <row r="503" spans="3:4">
      <c r="C503" s="5" t="s">
        <v>738</v>
      </c>
      <c r="D503" s="19"/>
    </row>
    <row r="504" spans="3:4">
      <c r="C504" s="5" t="s">
        <v>739</v>
      </c>
      <c r="D504" s="19"/>
    </row>
    <row r="505" spans="3:4">
      <c r="C505" s="5" t="s">
        <v>740</v>
      </c>
      <c r="D505" s="19"/>
    </row>
    <row r="506" spans="3:4">
      <c r="C506" s="5" t="s">
        <v>741</v>
      </c>
      <c r="D506" s="19"/>
    </row>
    <row r="507" spans="3:4">
      <c r="C507" s="5" t="s">
        <v>742</v>
      </c>
      <c r="D507" s="19"/>
    </row>
    <row r="508" spans="3:4">
      <c r="C508" s="5" t="s">
        <v>743</v>
      </c>
      <c r="D508" s="19"/>
    </row>
    <row r="509" spans="3:4">
      <c r="C509" s="5" t="s">
        <v>744</v>
      </c>
      <c r="D509" s="19"/>
    </row>
    <row r="510" spans="3:4">
      <c r="C510" s="5" t="s">
        <v>745</v>
      </c>
      <c r="D510" s="19"/>
    </row>
    <row r="511" spans="3:4">
      <c r="C511" s="5" t="s">
        <v>746</v>
      </c>
      <c r="D511" s="19"/>
    </row>
    <row r="512" spans="3:4">
      <c r="C512" s="5" t="s">
        <v>747</v>
      </c>
      <c r="D512" s="19"/>
    </row>
    <row r="513" spans="3:4">
      <c r="C513" s="5" t="s">
        <v>748</v>
      </c>
      <c r="D513" s="19"/>
    </row>
    <row r="514" spans="3:4">
      <c r="C514" s="5" t="s">
        <v>749</v>
      </c>
      <c r="D514" s="19"/>
    </row>
    <row r="515" spans="3:4">
      <c r="C515" s="5" t="s">
        <v>750</v>
      </c>
      <c r="D515" s="19"/>
    </row>
    <row r="516" spans="3:4">
      <c r="C516" s="5" t="s">
        <v>751</v>
      </c>
      <c r="D516" s="19"/>
    </row>
    <row r="517" spans="3:4">
      <c r="C517" s="5" t="s">
        <v>752</v>
      </c>
      <c r="D517" s="19"/>
    </row>
    <row r="518" spans="3:4">
      <c r="C518" s="5" t="s">
        <v>753</v>
      </c>
      <c r="D518" s="19"/>
    </row>
    <row r="519" spans="3:4">
      <c r="C519" s="5" t="s">
        <v>754</v>
      </c>
      <c r="D519" s="19"/>
    </row>
    <row r="520" spans="3:4">
      <c r="C520" s="5" t="s">
        <v>755</v>
      </c>
      <c r="D520" s="19"/>
    </row>
    <row r="521" spans="3:4">
      <c r="C521" s="5" t="s">
        <v>756</v>
      </c>
      <c r="D521" s="19"/>
    </row>
    <row r="522" spans="3:4">
      <c r="C522" s="5" t="s">
        <v>757</v>
      </c>
      <c r="D522" s="19"/>
    </row>
    <row r="523" spans="3:4">
      <c r="C523" s="5" t="s">
        <v>758</v>
      </c>
      <c r="D523" s="19"/>
    </row>
    <row r="524" spans="3:4">
      <c r="C524" s="5" t="s">
        <v>759</v>
      </c>
      <c r="D524" s="19"/>
    </row>
    <row r="525" spans="3:4">
      <c r="C525" s="5" t="s">
        <v>760</v>
      </c>
      <c r="D525" s="19"/>
    </row>
    <row r="526" spans="3:4">
      <c r="C526" s="5" t="s">
        <v>761</v>
      </c>
      <c r="D526" s="19"/>
    </row>
    <row r="527" spans="3:4">
      <c r="C527" s="5" t="s">
        <v>762</v>
      </c>
      <c r="D527" s="19"/>
    </row>
    <row r="528" spans="3:4">
      <c r="C528" s="5" t="s">
        <v>763</v>
      </c>
      <c r="D528" s="19"/>
    </row>
    <row r="529" spans="3:4">
      <c r="C529" s="5" t="s">
        <v>764</v>
      </c>
      <c r="D529" s="19"/>
    </row>
    <row r="530" spans="3:4">
      <c r="C530" s="5" t="s">
        <v>765</v>
      </c>
      <c r="D530" s="19"/>
    </row>
    <row r="531" spans="3:4">
      <c r="C531" s="5" t="s">
        <v>766</v>
      </c>
      <c r="D531" s="19"/>
    </row>
    <row r="532" spans="3:4">
      <c r="C532" s="5" t="s">
        <v>767</v>
      </c>
      <c r="D532" s="19"/>
    </row>
    <row r="533" spans="3:4">
      <c r="C533" s="5" t="s">
        <v>768</v>
      </c>
      <c r="D533" s="19"/>
    </row>
    <row r="534" spans="3:4">
      <c r="C534" s="5" t="s">
        <v>769</v>
      </c>
      <c r="D534" s="19"/>
    </row>
    <row r="535" spans="3:4">
      <c r="C535" s="5" t="s">
        <v>770</v>
      </c>
      <c r="D535" s="19"/>
    </row>
    <row r="536" spans="3:4">
      <c r="C536" s="5" t="s">
        <v>771</v>
      </c>
      <c r="D536" s="19"/>
    </row>
    <row r="537" spans="3:4">
      <c r="C537" s="5" t="s">
        <v>772</v>
      </c>
      <c r="D537" s="19"/>
    </row>
    <row r="538" spans="3:4">
      <c r="C538" s="5" t="s">
        <v>773</v>
      </c>
      <c r="D538" s="19"/>
    </row>
    <row r="539" spans="3:4">
      <c r="C539" s="5" t="s">
        <v>774</v>
      </c>
      <c r="D539" s="19"/>
    </row>
    <row r="540" spans="3:4">
      <c r="C540" s="5" t="s">
        <v>775</v>
      </c>
      <c r="D540" s="19"/>
    </row>
    <row r="541" spans="3:4">
      <c r="C541" s="5" t="s">
        <v>776</v>
      </c>
      <c r="D541" s="19"/>
    </row>
    <row r="542" spans="3:4">
      <c r="C542" s="5" t="s">
        <v>777</v>
      </c>
      <c r="D542" s="19"/>
    </row>
    <row r="543" spans="3:4">
      <c r="C543" s="5" t="s">
        <v>778</v>
      </c>
      <c r="D543" s="19"/>
    </row>
    <row r="544" spans="3:4">
      <c r="C544" s="5" t="s">
        <v>779</v>
      </c>
      <c r="D544" s="19"/>
    </row>
    <row r="545" spans="3:4">
      <c r="C545" s="5" t="s">
        <v>780</v>
      </c>
      <c r="D545" s="19"/>
    </row>
    <row r="546" spans="3:4">
      <c r="C546" s="5" t="s">
        <v>781</v>
      </c>
      <c r="D546" s="19"/>
    </row>
    <row r="547" spans="3:4">
      <c r="C547" s="5" t="s">
        <v>782</v>
      </c>
      <c r="D547" s="19"/>
    </row>
    <row r="548" spans="3:4">
      <c r="C548" s="5" t="s">
        <v>783</v>
      </c>
      <c r="D548" s="19"/>
    </row>
    <row r="549" spans="3:4">
      <c r="C549" s="5" t="s">
        <v>784</v>
      </c>
      <c r="D549" s="19"/>
    </row>
    <row r="550" spans="3:4">
      <c r="C550" s="5" t="s">
        <v>785</v>
      </c>
      <c r="D550" s="19"/>
    </row>
    <row r="551" spans="3:4">
      <c r="C551" s="5" t="s">
        <v>786</v>
      </c>
      <c r="D551" s="19"/>
    </row>
    <row r="552" spans="3:4">
      <c r="C552" s="5" t="s">
        <v>787</v>
      </c>
      <c r="D552" s="19"/>
    </row>
    <row r="553" spans="3:4">
      <c r="C553" s="5" t="s">
        <v>788</v>
      </c>
      <c r="D553" s="19"/>
    </row>
    <row r="554" spans="3:4">
      <c r="C554" s="5" t="s">
        <v>789</v>
      </c>
      <c r="D554" s="19"/>
    </row>
    <row r="555" spans="3:4">
      <c r="C555" s="5" t="s">
        <v>790</v>
      </c>
      <c r="D555" s="19"/>
    </row>
    <row r="556" spans="3:4">
      <c r="C556" s="5" t="s">
        <v>791</v>
      </c>
      <c r="D556" s="19"/>
    </row>
    <row r="557" spans="3:4">
      <c r="C557" s="5" t="s">
        <v>792</v>
      </c>
      <c r="D557" s="19"/>
    </row>
    <row r="558" spans="3:4">
      <c r="C558" s="5" t="s">
        <v>793</v>
      </c>
      <c r="D558" s="19"/>
    </row>
    <row r="559" spans="3:4">
      <c r="C559" s="5" t="s">
        <v>794</v>
      </c>
      <c r="D559" s="19"/>
    </row>
    <row r="560" spans="3:4">
      <c r="C560" s="5" t="s">
        <v>795</v>
      </c>
      <c r="D560" s="19"/>
    </row>
    <row r="561" spans="3:4">
      <c r="C561" s="5" t="s">
        <v>796</v>
      </c>
      <c r="D561" s="19"/>
    </row>
    <row r="562" spans="3:4">
      <c r="C562" s="5" t="s">
        <v>797</v>
      </c>
      <c r="D562" s="19"/>
    </row>
    <row r="563" spans="3:4">
      <c r="C563" s="5" t="s">
        <v>798</v>
      </c>
      <c r="D563" s="19"/>
    </row>
    <row r="564" spans="3:4">
      <c r="C564" s="5" t="s">
        <v>799</v>
      </c>
      <c r="D564" s="19"/>
    </row>
    <row r="565" spans="3:4">
      <c r="C565" s="5" t="s">
        <v>800</v>
      </c>
      <c r="D565" s="19"/>
    </row>
    <row r="566" spans="3:4">
      <c r="C566" s="5" t="s">
        <v>801</v>
      </c>
      <c r="D566" s="19"/>
    </row>
    <row r="567" spans="3:4">
      <c r="C567" s="5" t="s">
        <v>802</v>
      </c>
      <c r="D567" s="19"/>
    </row>
    <row r="568" spans="3:4">
      <c r="C568" s="5" t="s">
        <v>803</v>
      </c>
      <c r="D568" s="19"/>
    </row>
    <row r="569" spans="3:4">
      <c r="C569" s="5" t="s">
        <v>804</v>
      </c>
      <c r="D569" s="19"/>
    </row>
    <row r="570" spans="3:4">
      <c r="C570" s="5" t="s">
        <v>805</v>
      </c>
      <c r="D570" s="19"/>
    </row>
    <row r="571" spans="3:4">
      <c r="C571" s="5" t="s">
        <v>806</v>
      </c>
      <c r="D571" s="19"/>
    </row>
    <row r="572" spans="3:4">
      <c r="C572" s="5" t="s">
        <v>807</v>
      </c>
      <c r="D572" s="19"/>
    </row>
    <row r="573" spans="3:4">
      <c r="C573" s="5" t="s">
        <v>808</v>
      </c>
      <c r="D573" s="19"/>
    </row>
    <row r="574" spans="3:4">
      <c r="C574" s="5" t="s">
        <v>809</v>
      </c>
      <c r="D574" s="19"/>
    </row>
    <row r="575" spans="3:4">
      <c r="C575" s="5" t="s">
        <v>810</v>
      </c>
      <c r="D575" s="19"/>
    </row>
    <row r="576" spans="3:4">
      <c r="C576" s="5" t="s">
        <v>811</v>
      </c>
      <c r="D576" s="19"/>
    </row>
    <row r="577" spans="3:4">
      <c r="C577" s="5" t="s">
        <v>812</v>
      </c>
      <c r="D577" s="19"/>
    </row>
    <row r="578" spans="3:4">
      <c r="C578" s="5" t="s">
        <v>813</v>
      </c>
      <c r="D578" s="19"/>
    </row>
    <row r="579" spans="3:4">
      <c r="C579" s="5" t="s">
        <v>814</v>
      </c>
      <c r="D579" s="19"/>
    </row>
    <row r="580" spans="3:4">
      <c r="C580" s="5" t="s">
        <v>815</v>
      </c>
      <c r="D580" s="19"/>
    </row>
    <row r="581" spans="3:4">
      <c r="C581" s="5" t="s">
        <v>816</v>
      </c>
      <c r="D581" s="19"/>
    </row>
    <row r="582" spans="3:4">
      <c r="C582" s="5" t="s">
        <v>817</v>
      </c>
      <c r="D582" s="19"/>
    </row>
    <row r="583" spans="3:4">
      <c r="C583" s="5" t="s">
        <v>818</v>
      </c>
      <c r="D583" s="19"/>
    </row>
    <row r="584" spans="3:4">
      <c r="C584" s="5" t="s">
        <v>819</v>
      </c>
      <c r="D584" s="19"/>
    </row>
    <row r="585" spans="3:4">
      <c r="C585" s="5" t="s">
        <v>820</v>
      </c>
      <c r="D585" s="19"/>
    </row>
    <row r="586" spans="3:4">
      <c r="C586" s="5" t="s">
        <v>821</v>
      </c>
      <c r="D586" s="19"/>
    </row>
    <row r="587" spans="3:4">
      <c r="C587" s="5" t="s">
        <v>822</v>
      </c>
      <c r="D587" s="19"/>
    </row>
    <row r="588" spans="3:4">
      <c r="C588" s="5" t="s">
        <v>823</v>
      </c>
      <c r="D588" s="19"/>
    </row>
    <row r="589" spans="3:4">
      <c r="C589" s="5" t="s">
        <v>824</v>
      </c>
      <c r="D589" s="19"/>
    </row>
    <row r="590" spans="3:4">
      <c r="C590" s="5" t="s">
        <v>825</v>
      </c>
      <c r="D590" s="19"/>
    </row>
    <row r="591" spans="3:4">
      <c r="C591" s="5" t="s">
        <v>826</v>
      </c>
      <c r="D591" s="19"/>
    </row>
    <row r="592" spans="3:4">
      <c r="C592" s="5" t="s">
        <v>827</v>
      </c>
      <c r="D592" s="19"/>
    </row>
    <row r="593" spans="3:4">
      <c r="C593" s="5" t="s">
        <v>828</v>
      </c>
      <c r="D593" s="19"/>
    </row>
    <row r="594" spans="3:4">
      <c r="C594" s="5" t="s">
        <v>829</v>
      </c>
      <c r="D594" s="19"/>
    </row>
    <row r="595" spans="3:4">
      <c r="C595" s="5" t="s">
        <v>830</v>
      </c>
      <c r="D595" s="19"/>
    </row>
    <row r="596" spans="3:4">
      <c r="C596" s="5" t="s">
        <v>831</v>
      </c>
      <c r="D596" s="19"/>
    </row>
    <row r="597" spans="3:4">
      <c r="C597" s="5" t="s">
        <v>832</v>
      </c>
      <c r="D597" s="19"/>
    </row>
    <row r="598" spans="3:4">
      <c r="C598" s="5" t="s">
        <v>833</v>
      </c>
      <c r="D598" s="19"/>
    </row>
    <row r="599" spans="3:4">
      <c r="C599" s="5" t="s">
        <v>834</v>
      </c>
      <c r="D599" s="19"/>
    </row>
    <row r="600" spans="3:4">
      <c r="C600" s="5" t="s">
        <v>835</v>
      </c>
      <c r="D600" s="19"/>
    </row>
    <row r="601" spans="3:4">
      <c r="C601" s="5" t="s">
        <v>836</v>
      </c>
      <c r="D601" s="19"/>
    </row>
    <row r="602" spans="3:4">
      <c r="C602" s="5" t="s">
        <v>837</v>
      </c>
      <c r="D602" s="19"/>
    </row>
    <row r="603" spans="3:4">
      <c r="C603" s="5" t="s">
        <v>838</v>
      </c>
      <c r="D603" s="19"/>
    </row>
    <row r="604" spans="3:4">
      <c r="C604" s="5" t="s">
        <v>839</v>
      </c>
      <c r="D604" s="19"/>
    </row>
    <row r="605" spans="3:4">
      <c r="C605" s="5" t="s">
        <v>840</v>
      </c>
      <c r="D605" s="19"/>
    </row>
    <row r="606" spans="3:4">
      <c r="C606" s="5" t="s">
        <v>841</v>
      </c>
      <c r="D606" s="19"/>
    </row>
    <row r="607" spans="3:4">
      <c r="C607" s="5" t="s">
        <v>842</v>
      </c>
      <c r="D607" s="19"/>
    </row>
    <row r="608" spans="3:4">
      <c r="C608" s="5" t="s">
        <v>843</v>
      </c>
      <c r="D608" s="19"/>
    </row>
    <row r="609" spans="3:4">
      <c r="C609" s="5" t="s">
        <v>844</v>
      </c>
      <c r="D609" s="19"/>
    </row>
    <row r="610" spans="3:4">
      <c r="C610" s="5" t="s">
        <v>845</v>
      </c>
      <c r="D610" s="19"/>
    </row>
    <row r="611" spans="3:4">
      <c r="C611" s="5" t="s">
        <v>846</v>
      </c>
      <c r="D611" s="19"/>
    </row>
    <row r="612" spans="3:4">
      <c r="C612" s="5" t="s">
        <v>847</v>
      </c>
      <c r="D612" s="19"/>
    </row>
    <row r="613" spans="3:4">
      <c r="C613" s="5" t="s">
        <v>848</v>
      </c>
      <c r="D613" s="19"/>
    </row>
    <row r="614" spans="3:4">
      <c r="C614" s="5" t="s">
        <v>849</v>
      </c>
      <c r="D614" s="19"/>
    </row>
    <row r="615" spans="3:4">
      <c r="C615" s="5" t="s">
        <v>850</v>
      </c>
      <c r="D615" s="19"/>
    </row>
    <row r="616" spans="3:4">
      <c r="C616" s="5" t="s">
        <v>851</v>
      </c>
      <c r="D616" s="19"/>
    </row>
    <row r="617" spans="3:4">
      <c r="C617" s="5" t="s">
        <v>852</v>
      </c>
      <c r="D617" s="19"/>
    </row>
    <row r="618" spans="3:4">
      <c r="C618" s="5" t="s">
        <v>853</v>
      </c>
      <c r="D618" s="19"/>
    </row>
    <row r="619" spans="3:4">
      <c r="C619" s="5" t="s">
        <v>854</v>
      </c>
      <c r="D619" s="19"/>
    </row>
    <row r="620" spans="3:4">
      <c r="C620" s="5" t="s">
        <v>855</v>
      </c>
      <c r="D620" s="19"/>
    </row>
    <row r="621" spans="3:4">
      <c r="C621" s="5" t="s">
        <v>856</v>
      </c>
      <c r="D621" s="19"/>
    </row>
    <row r="622" spans="3:4">
      <c r="C622" s="5" t="s">
        <v>857</v>
      </c>
      <c r="D622" s="19"/>
    </row>
    <row r="623" spans="3:4">
      <c r="C623" s="5" t="s">
        <v>858</v>
      </c>
      <c r="D623" s="19"/>
    </row>
    <row r="624" spans="3:4">
      <c r="C624" s="5" t="s">
        <v>859</v>
      </c>
      <c r="D624" s="19"/>
    </row>
    <row r="625" spans="3:4">
      <c r="C625" s="5" t="s">
        <v>860</v>
      </c>
      <c r="D625" s="19"/>
    </row>
    <row r="626" spans="3:4">
      <c r="C626" s="5" t="s">
        <v>861</v>
      </c>
      <c r="D626" s="19"/>
    </row>
    <row r="627" spans="3:4">
      <c r="C627" s="5" t="s">
        <v>862</v>
      </c>
      <c r="D627" s="19"/>
    </row>
    <row r="628" spans="3:4">
      <c r="C628" s="5" t="s">
        <v>863</v>
      </c>
      <c r="D628" s="19"/>
    </row>
    <row r="629" spans="3:4">
      <c r="C629" s="5" t="s">
        <v>864</v>
      </c>
      <c r="D629" s="19"/>
    </row>
    <row r="630" spans="3:4">
      <c r="C630" s="5" t="s">
        <v>865</v>
      </c>
      <c r="D630" s="19"/>
    </row>
    <row r="631" spans="3:4">
      <c r="C631" s="5" t="s">
        <v>866</v>
      </c>
      <c r="D631" s="19"/>
    </row>
    <row r="632" spans="3:4">
      <c r="C632" s="5" t="s">
        <v>867</v>
      </c>
      <c r="D632" s="19"/>
    </row>
    <row r="633" spans="3:4">
      <c r="C633" s="5" t="s">
        <v>868</v>
      </c>
      <c r="D633" s="19"/>
    </row>
    <row r="634" spans="3:4">
      <c r="C634" s="5" t="s">
        <v>869</v>
      </c>
      <c r="D634" s="19"/>
    </row>
    <row r="635" spans="3:4">
      <c r="C635" s="5" t="s">
        <v>870</v>
      </c>
      <c r="D635" s="19"/>
    </row>
    <row r="636" spans="3:4">
      <c r="C636" s="5" t="s">
        <v>871</v>
      </c>
      <c r="D636" s="19"/>
    </row>
    <row r="637" spans="3:4">
      <c r="C637" s="5" t="s">
        <v>872</v>
      </c>
      <c r="D637" s="19"/>
    </row>
    <row r="638" spans="3:4">
      <c r="C638" s="5" t="s">
        <v>873</v>
      </c>
      <c r="D638" s="19"/>
    </row>
    <row r="639" spans="3:4">
      <c r="C639" s="5" t="s">
        <v>874</v>
      </c>
      <c r="D639" s="19"/>
    </row>
    <row r="640" spans="3:4">
      <c r="C640" s="5" t="s">
        <v>875</v>
      </c>
      <c r="D640" s="19"/>
    </row>
    <row r="641" spans="3:4">
      <c r="C641" s="5" t="s">
        <v>876</v>
      </c>
      <c r="D641" s="19"/>
    </row>
    <row r="642" spans="3:4">
      <c r="C642" s="5" t="s">
        <v>877</v>
      </c>
      <c r="D642" s="19"/>
    </row>
    <row r="643" spans="3:4">
      <c r="C643" s="5" t="s">
        <v>878</v>
      </c>
      <c r="D643" s="19"/>
    </row>
    <row r="644" spans="3:4">
      <c r="C644" s="5" t="s">
        <v>879</v>
      </c>
      <c r="D644" s="19"/>
    </row>
    <row r="645" spans="3:4">
      <c r="C645" s="5" t="s">
        <v>880</v>
      </c>
      <c r="D645" s="19"/>
    </row>
    <row r="646" spans="3:4">
      <c r="C646" s="5" t="s">
        <v>881</v>
      </c>
      <c r="D646" s="19"/>
    </row>
    <row r="647" spans="3:4">
      <c r="C647" s="5" t="s">
        <v>882</v>
      </c>
      <c r="D647" s="19"/>
    </row>
    <row r="648" spans="3:4">
      <c r="C648" s="5" t="s">
        <v>883</v>
      </c>
      <c r="D648" s="19"/>
    </row>
    <row r="649" spans="3:4">
      <c r="C649" s="5" t="s">
        <v>884</v>
      </c>
      <c r="D649" s="19"/>
    </row>
    <row r="650" spans="3:4">
      <c r="C650" s="5" t="s">
        <v>885</v>
      </c>
      <c r="D650" s="19"/>
    </row>
    <row r="651" spans="3:4">
      <c r="C651" s="5" t="s">
        <v>886</v>
      </c>
      <c r="D651" s="19"/>
    </row>
    <row r="652" spans="3:4">
      <c r="C652" s="5" t="s">
        <v>887</v>
      </c>
      <c r="D652" s="19"/>
    </row>
    <row r="653" spans="3:4">
      <c r="C653" s="5" t="s">
        <v>888</v>
      </c>
      <c r="D653" s="19"/>
    </row>
    <row r="654" spans="3:4">
      <c r="C654" s="5" t="s">
        <v>889</v>
      </c>
      <c r="D654" s="19"/>
    </row>
    <row r="655" spans="3:4">
      <c r="C655" s="5" t="s">
        <v>890</v>
      </c>
      <c r="D655" s="19"/>
    </row>
    <row r="656" spans="3:4">
      <c r="C656" s="5" t="s">
        <v>891</v>
      </c>
      <c r="D656" s="19"/>
    </row>
    <row r="657" spans="3:4">
      <c r="C657" s="5" t="s">
        <v>892</v>
      </c>
      <c r="D657" s="19"/>
    </row>
    <row r="658" spans="3:4">
      <c r="C658" s="5" t="s">
        <v>893</v>
      </c>
      <c r="D658" s="19"/>
    </row>
    <row r="659" spans="3:4">
      <c r="C659" s="5" t="s">
        <v>894</v>
      </c>
      <c r="D659" s="19"/>
    </row>
    <row r="660" spans="3:4">
      <c r="C660" s="5" t="s">
        <v>895</v>
      </c>
      <c r="D660" s="19"/>
    </row>
    <row r="661" spans="3:4">
      <c r="C661" s="5" t="s">
        <v>896</v>
      </c>
      <c r="D661" s="19"/>
    </row>
    <row r="662" spans="3:4">
      <c r="C662" s="5" t="s">
        <v>897</v>
      </c>
      <c r="D662" s="19"/>
    </row>
    <row r="663" spans="3:4">
      <c r="C663" s="5" t="s">
        <v>898</v>
      </c>
      <c r="D663" s="19"/>
    </row>
    <row r="664" spans="3:4">
      <c r="C664" s="5" t="s">
        <v>899</v>
      </c>
      <c r="D664" s="19"/>
    </row>
    <row r="665" spans="3:4">
      <c r="C665" s="5" t="s">
        <v>900</v>
      </c>
      <c r="D665" s="19"/>
    </row>
    <row r="666" spans="3:4">
      <c r="C666" s="5" t="s">
        <v>901</v>
      </c>
      <c r="D666" s="19"/>
    </row>
    <row r="667" spans="3:4">
      <c r="C667" s="5" t="s">
        <v>902</v>
      </c>
      <c r="D667" s="19"/>
    </row>
    <row r="668" spans="3:4">
      <c r="C668" s="5" t="s">
        <v>903</v>
      </c>
      <c r="D668" s="19"/>
    </row>
    <row r="669" spans="3:4">
      <c r="C669" s="5" t="s">
        <v>904</v>
      </c>
      <c r="D669" s="19"/>
    </row>
    <row r="670" spans="3:4">
      <c r="C670" s="5" t="s">
        <v>905</v>
      </c>
      <c r="D670" s="19"/>
    </row>
    <row r="671" spans="3:4">
      <c r="C671" s="5" t="s">
        <v>906</v>
      </c>
      <c r="D671" s="19"/>
    </row>
    <row r="672" spans="3:4">
      <c r="C672" s="5" t="s">
        <v>907</v>
      </c>
      <c r="D672" s="19"/>
    </row>
    <row r="673" spans="3:4">
      <c r="C673" s="5" t="s">
        <v>908</v>
      </c>
      <c r="D673" s="19"/>
    </row>
    <row r="674" spans="3:4">
      <c r="C674" s="5" t="s">
        <v>909</v>
      </c>
      <c r="D674" s="19"/>
    </row>
    <row r="675" spans="3:4">
      <c r="C675" s="5" t="s">
        <v>910</v>
      </c>
      <c r="D675" s="19"/>
    </row>
    <row r="676" spans="3:4">
      <c r="C676" s="5" t="s">
        <v>911</v>
      </c>
      <c r="D676" s="19"/>
    </row>
    <row r="677" spans="3:4">
      <c r="C677" s="5" t="s">
        <v>912</v>
      </c>
      <c r="D677" s="19"/>
    </row>
    <row r="678" spans="3:4">
      <c r="C678" s="5" t="s">
        <v>913</v>
      </c>
      <c r="D678" s="19"/>
    </row>
    <row r="679" spans="3:4">
      <c r="C679" s="5" t="s">
        <v>914</v>
      </c>
      <c r="D679" s="19"/>
    </row>
    <row r="680" spans="3:4">
      <c r="C680" s="5" t="s">
        <v>915</v>
      </c>
      <c r="D680" s="19"/>
    </row>
    <row r="681" spans="3:4">
      <c r="C681" s="5" t="s">
        <v>916</v>
      </c>
      <c r="D681" s="19"/>
    </row>
    <row r="682" spans="3:4">
      <c r="C682" s="5" t="s">
        <v>917</v>
      </c>
      <c r="D682" s="19"/>
    </row>
    <row r="683" spans="3:4">
      <c r="C683" s="5" t="s">
        <v>918</v>
      </c>
      <c r="D683" s="19"/>
    </row>
    <row r="684" spans="3:4">
      <c r="C684" s="5" t="s">
        <v>919</v>
      </c>
      <c r="D684" s="19"/>
    </row>
    <row r="685" spans="3:4">
      <c r="C685" s="5" t="s">
        <v>920</v>
      </c>
      <c r="D685" s="19"/>
    </row>
    <row r="686" spans="3:4">
      <c r="C686" s="5" t="s">
        <v>921</v>
      </c>
      <c r="D686" s="19"/>
    </row>
    <row r="687" spans="3:4">
      <c r="C687" s="5" t="s">
        <v>922</v>
      </c>
      <c r="D687" s="19"/>
    </row>
    <row r="688" spans="3:4">
      <c r="C688" s="5" t="s">
        <v>923</v>
      </c>
      <c r="D688" s="19"/>
    </row>
    <row r="689" spans="3:4">
      <c r="C689" s="5" t="s">
        <v>924</v>
      </c>
      <c r="D689" s="19"/>
    </row>
    <row r="690" spans="3:4">
      <c r="C690" s="5" t="s">
        <v>925</v>
      </c>
      <c r="D690" s="19"/>
    </row>
    <row r="691" spans="3:4">
      <c r="C691" s="5" t="s">
        <v>926</v>
      </c>
      <c r="D691" s="19"/>
    </row>
    <row r="692" spans="3:4">
      <c r="C692" s="5" t="s">
        <v>927</v>
      </c>
      <c r="D692" s="19"/>
    </row>
    <row r="693" spans="3:4">
      <c r="C693" s="5" t="s">
        <v>928</v>
      </c>
      <c r="D693" s="19"/>
    </row>
    <row r="694" spans="3:4">
      <c r="C694" s="5" t="s">
        <v>929</v>
      </c>
      <c r="D694" s="19"/>
    </row>
    <row r="695" spans="3:4">
      <c r="C695" s="5" t="s">
        <v>930</v>
      </c>
      <c r="D695" s="19"/>
    </row>
    <row r="696" spans="3:4">
      <c r="C696" s="5" t="s">
        <v>931</v>
      </c>
      <c r="D696" s="19"/>
    </row>
    <row r="697" spans="3:4">
      <c r="C697" s="5" t="s">
        <v>932</v>
      </c>
      <c r="D697" s="19"/>
    </row>
    <row r="698" spans="3:4">
      <c r="C698" s="5" t="s">
        <v>933</v>
      </c>
      <c r="D698" s="19"/>
    </row>
    <row r="699" spans="3:4">
      <c r="C699" s="5" t="s">
        <v>934</v>
      </c>
      <c r="D699" s="19"/>
    </row>
    <row r="700" spans="3:4">
      <c r="C700" s="5" t="s">
        <v>935</v>
      </c>
      <c r="D700" s="19"/>
    </row>
    <row r="701" spans="3:4">
      <c r="C701" s="5" t="s">
        <v>936</v>
      </c>
      <c r="D701" s="19"/>
    </row>
    <row r="702" spans="3:4">
      <c r="C702" s="5" t="s">
        <v>937</v>
      </c>
      <c r="D702" s="19"/>
    </row>
    <row r="703" spans="3:4">
      <c r="C703" s="5" t="s">
        <v>938</v>
      </c>
      <c r="D703" s="19"/>
    </row>
    <row r="704" spans="3:4">
      <c r="C704" s="5" t="s">
        <v>939</v>
      </c>
      <c r="D704" s="19"/>
    </row>
    <row r="705" spans="3:4">
      <c r="C705" s="5" t="s">
        <v>940</v>
      </c>
      <c r="D705" s="19"/>
    </row>
    <row r="706" spans="3:4">
      <c r="C706" s="5" t="s">
        <v>941</v>
      </c>
      <c r="D706" s="19"/>
    </row>
    <row r="707" spans="3:4">
      <c r="C707" s="5" t="s">
        <v>942</v>
      </c>
      <c r="D707" s="19"/>
    </row>
    <row r="708" spans="3:4">
      <c r="C708" s="5" t="s">
        <v>943</v>
      </c>
      <c r="D708" s="19"/>
    </row>
    <row r="709" spans="3:4">
      <c r="C709" s="5" t="s">
        <v>944</v>
      </c>
      <c r="D709" s="19"/>
    </row>
    <row r="710" spans="3:4">
      <c r="C710" s="5" t="s">
        <v>945</v>
      </c>
      <c r="D710" s="19"/>
    </row>
    <row r="711" spans="3:4">
      <c r="C711" s="5" t="s">
        <v>946</v>
      </c>
      <c r="D711" s="19"/>
    </row>
    <row r="712" spans="3:4">
      <c r="C712" s="5" t="s">
        <v>947</v>
      </c>
      <c r="D712" s="19"/>
    </row>
    <row r="713" spans="3:4">
      <c r="C713" s="5" t="s">
        <v>948</v>
      </c>
      <c r="D713" s="19"/>
    </row>
    <row r="714" spans="3:4">
      <c r="C714" s="5" t="s">
        <v>949</v>
      </c>
      <c r="D714" s="19"/>
    </row>
    <row r="715" spans="3:4">
      <c r="C715" s="5" t="s">
        <v>950</v>
      </c>
      <c r="D715" s="19"/>
    </row>
    <row r="716" spans="3:4">
      <c r="C716" s="5" t="s">
        <v>951</v>
      </c>
      <c r="D716" s="19"/>
    </row>
    <row r="717" spans="3:4">
      <c r="C717" s="5" t="s">
        <v>952</v>
      </c>
      <c r="D717" s="19"/>
    </row>
    <row r="718" spans="3:4">
      <c r="C718" s="5" t="s">
        <v>953</v>
      </c>
      <c r="D718" s="19"/>
    </row>
    <row r="719" spans="3:4">
      <c r="C719" s="5" t="s">
        <v>954</v>
      </c>
      <c r="D719" s="19"/>
    </row>
    <row r="720" spans="3:4">
      <c r="C720" s="5" t="s">
        <v>955</v>
      </c>
      <c r="D720" s="19"/>
    </row>
    <row r="721" spans="3:4">
      <c r="C721" s="5" t="s">
        <v>956</v>
      </c>
      <c r="D721" s="19"/>
    </row>
    <row r="722" spans="3:4">
      <c r="C722" s="5" t="s">
        <v>957</v>
      </c>
      <c r="D722" s="19"/>
    </row>
    <row r="723" spans="3:4">
      <c r="C723" s="5" t="s">
        <v>958</v>
      </c>
      <c r="D723" s="19"/>
    </row>
    <row r="724" spans="3:4">
      <c r="C724" s="5" t="s">
        <v>959</v>
      </c>
      <c r="D724" s="19"/>
    </row>
    <row r="725" spans="3:4">
      <c r="C725" s="5" t="s">
        <v>960</v>
      </c>
      <c r="D725" s="19"/>
    </row>
    <row r="726" spans="3:4">
      <c r="C726" s="5" t="s">
        <v>961</v>
      </c>
      <c r="D726" s="19"/>
    </row>
    <row r="727" spans="3:4">
      <c r="C727" s="5" t="s">
        <v>962</v>
      </c>
      <c r="D727" s="19"/>
    </row>
    <row r="728" spans="3:4">
      <c r="C728" s="5" t="s">
        <v>963</v>
      </c>
      <c r="D728" s="19"/>
    </row>
    <row r="729" spans="3:4">
      <c r="C729" s="5" t="s">
        <v>964</v>
      </c>
      <c r="D729" s="19"/>
    </row>
    <row r="730" spans="3:4">
      <c r="C730" s="5" t="s">
        <v>965</v>
      </c>
      <c r="D730" s="19"/>
    </row>
    <row r="731" spans="3:4">
      <c r="C731" s="5" t="s">
        <v>966</v>
      </c>
      <c r="D731" s="19"/>
    </row>
    <row r="732" spans="3:4">
      <c r="C732" s="5" t="s">
        <v>967</v>
      </c>
      <c r="D732" s="19"/>
    </row>
    <row r="733" spans="3:4">
      <c r="C733" s="5" t="s">
        <v>968</v>
      </c>
      <c r="D733" s="19"/>
    </row>
    <row r="734" spans="3:4">
      <c r="C734" s="5" t="s">
        <v>969</v>
      </c>
      <c r="D734" s="19"/>
    </row>
    <row r="735" spans="3:4">
      <c r="C735" s="5" t="s">
        <v>970</v>
      </c>
      <c r="D735" s="19"/>
    </row>
    <row r="736" spans="3:4">
      <c r="C736" s="5" t="s">
        <v>971</v>
      </c>
      <c r="D736" s="19"/>
    </row>
    <row r="737" spans="3:4">
      <c r="C737" s="5" t="s">
        <v>972</v>
      </c>
      <c r="D737" s="19"/>
    </row>
    <row r="738" spans="3:4">
      <c r="C738" s="5" t="s">
        <v>973</v>
      </c>
      <c r="D738" s="19"/>
    </row>
    <row r="739" spans="3:4">
      <c r="C739" s="5" t="s">
        <v>974</v>
      </c>
      <c r="D739" s="19"/>
    </row>
    <row r="740" spans="3:4">
      <c r="C740" s="5" t="s">
        <v>975</v>
      </c>
      <c r="D740" s="19"/>
    </row>
    <row r="741" spans="3:4">
      <c r="C741" s="5" t="s">
        <v>976</v>
      </c>
      <c r="D741" s="19"/>
    </row>
    <row r="742" spans="3:4">
      <c r="C742" s="5" t="s">
        <v>977</v>
      </c>
      <c r="D742" s="19"/>
    </row>
    <row r="743" spans="3:4">
      <c r="C743" s="5" t="s">
        <v>978</v>
      </c>
      <c r="D743" s="19"/>
    </row>
    <row r="744" spans="3:4">
      <c r="C744" s="5" t="s">
        <v>979</v>
      </c>
      <c r="D744" s="19"/>
    </row>
    <row r="745" spans="3:4">
      <c r="C745" s="5" t="s">
        <v>980</v>
      </c>
      <c r="D745" s="19"/>
    </row>
    <row r="746" spans="3:4">
      <c r="C746" s="5" t="s">
        <v>981</v>
      </c>
      <c r="D746" s="19"/>
    </row>
    <row r="747" spans="3:4">
      <c r="C747" s="5" t="s">
        <v>982</v>
      </c>
      <c r="D747" s="19"/>
    </row>
    <row r="748" spans="3:4">
      <c r="C748" s="5" t="s">
        <v>983</v>
      </c>
      <c r="D748" s="19"/>
    </row>
    <row r="749" spans="3:4">
      <c r="C749" s="5" t="s">
        <v>984</v>
      </c>
      <c r="D749" s="19"/>
    </row>
    <row r="750" spans="3:4">
      <c r="C750" s="5" t="s">
        <v>985</v>
      </c>
      <c r="D750" s="19"/>
    </row>
    <row r="751" spans="3:4">
      <c r="C751" s="5" t="s">
        <v>986</v>
      </c>
      <c r="D751" s="19"/>
    </row>
    <row r="752" spans="3:4">
      <c r="C752" s="5" t="s">
        <v>987</v>
      </c>
      <c r="D752" s="19"/>
    </row>
    <row r="753" spans="3:4">
      <c r="C753" s="5" t="s">
        <v>988</v>
      </c>
      <c r="D753" s="19"/>
    </row>
    <row r="754" spans="3:4">
      <c r="C754" s="5" t="s">
        <v>989</v>
      </c>
      <c r="D754" s="19"/>
    </row>
    <row r="755" spans="3:4">
      <c r="C755" s="5" t="s">
        <v>990</v>
      </c>
      <c r="D755" s="19"/>
    </row>
    <row r="756" spans="3:4">
      <c r="C756" s="5" t="s">
        <v>991</v>
      </c>
      <c r="D756" s="19"/>
    </row>
    <row r="757" spans="3:4">
      <c r="C757" s="5" t="s">
        <v>992</v>
      </c>
      <c r="D757" s="19"/>
    </row>
    <row r="758" spans="3:4">
      <c r="C758" s="5" t="s">
        <v>993</v>
      </c>
      <c r="D758" s="19"/>
    </row>
    <row r="759" spans="3:4">
      <c r="C759" s="5" t="s">
        <v>994</v>
      </c>
      <c r="D759" s="19"/>
    </row>
    <row r="760" spans="3:4">
      <c r="C760" s="5" t="s">
        <v>995</v>
      </c>
      <c r="D760" s="19"/>
    </row>
    <row r="761" spans="3:4">
      <c r="C761" s="5" t="s">
        <v>996</v>
      </c>
      <c r="D761" s="19"/>
    </row>
    <row r="762" spans="3:4">
      <c r="C762" s="5" t="s">
        <v>997</v>
      </c>
      <c r="D762" s="19"/>
    </row>
    <row r="763" spans="3:4">
      <c r="C763" s="5" t="s">
        <v>998</v>
      </c>
      <c r="D763" s="19"/>
    </row>
    <row r="764" spans="3:4">
      <c r="C764" s="5" t="s">
        <v>999</v>
      </c>
      <c r="D764" s="19"/>
    </row>
    <row r="765" spans="3:4">
      <c r="C765" s="5" t="s">
        <v>1000</v>
      </c>
      <c r="D765" s="19"/>
    </row>
    <row r="766" spans="3:4">
      <c r="C766" s="5" t="s">
        <v>1001</v>
      </c>
      <c r="D766" s="19"/>
    </row>
    <row r="767" spans="3:4">
      <c r="C767" s="5" t="s">
        <v>1002</v>
      </c>
      <c r="D767" s="19"/>
    </row>
    <row r="768" spans="3:4">
      <c r="C768" s="5" t="s">
        <v>1003</v>
      </c>
      <c r="D768" s="19"/>
    </row>
    <row r="769" spans="3:4">
      <c r="C769" s="5" t="s">
        <v>1004</v>
      </c>
      <c r="D769" s="19"/>
    </row>
    <row r="770" spans="3:4">
      <c r="C770" s="5" t="s">
        <v>1005</v>
      </c>
      <c r="D770" s="19"/>
    </row>
    <row r="771" spans="3:4">
      <c r="C771" s="5" t="s">
        <v>1006</v>
      </c>
      <c r="D771" s="19"/>
    </row>
    <row r="772" spans="3:4">
      <c r="C772" s="5" t="s">
        <v>1007</v>
      </c>
      <c r="D772" s="19"/>
    </row>
    <row r="773" spans="3:4">
      <c r="C773" s="5" t="s">
        <v>1008</v>
      </c>
      <c r="D773" s="19"/>
    </row>
    <row r="774" spans="3:4">
      <c r="C774" s="5" t="s">
        <v>1009</v>
      </c>
      <c r="D774" s="19"/>
    </row>
    <row r="775" spans="3:4">
      <c r="C775" s="5" t="s">
        <v>1010</v>
      </c>
      <c r="D775" s="19"/>
    </row>
    <row r="776" spans="3:4">
      <c r="C776" s="5" t="s">
        <v>1011</v>
      </c>
      <c r="D776" s="19"/>
    </row>
    <row r="777" spans="3:4">
      <c r="C777" s="5" t="s">
        <v>1012</v>
      </c>
      <c r="D777" s="19"/>
    </row>
    <row r="778" spans="3:4">
      <c r="C778" s="5" t="s">
        <v>1013</v>
      </c>
      <c r="D778" s="19"/>
    </row>
    <row r="779" spans="3:4">
      <c r="C779" s="5" t="s">
        <v>1014</v>
      </c>
      <c r="D779" s="19"/>
    </row>
    <row r="780" spans="3:4">
      <c r="C780" s="5" t="s">
        <v>1015</v>
      </c>
      <c r="D780" s="19"/>
    </row>
    <row r="781" spans="3:4">
      <c r="C781" s="5" t="s">
        <v>1016</v>
      </c>
      <c r="D781" s="19"/>
    </row>
    <row r="782" spans="3:4">
      <c r="C782" s="5" t="s">
        <v>1017</v>
      </c>
      <c r="D782" s="19"/>
    </row>
    <row r="783" spans="3:4">
      <c r="C783" s="5" t="s">
        <v>1018</v>
      </c>
      <c r="D783" s="19"/>
    </row>
    <row r="784" spans="3:4">
      <c r="C784" s="5" t="s">
        <v>1019</v>
      </c>
      <c r="D784" s="19"/>
    </row>
    <row r="785" spans="3:4">
      <c r="C785" s="5" t="s">
        <v>1020</v>
      </c>
      <c r="D785" s="19"/>
    </row>
    <row r="786" spans="3:4">
      <c r="C786" s="5" t="s">
        <v>1021</v>
      </c>
      <c r="D786" s="19"/>
    </row>
    <row r="787" spans="3:4">
      <c r="C787" s="5" t="s">
        <v>1022</v>
      </c>
      <c r="D787" s="19"/>
    </row>
    <row r="788" spans="3:4">
      <c r="C788" s="5" t="s">
        <v>1023</v>
      </c>
      <c r="D788" s="19"/>
    </row>
    <row r="789" spans="3:4">
      <c r="C789" s="5" t="s">
        <v>1024</v>
      </c>
      <c r="D789" s="19"/>
    </row>
    <row r="790" spans="3:4">
      <c r="C790" s="5" t="s">
        <v>1025</v>
      </c>
      <c r="D790" s="19"/>
    </row>
    <row r="791" spans="3:4">
      <c r="C791" s="5" t="s">
        <v>1026</v>
      </c>
      <c r="D791" s="19"/>
    </row>
    <row r="792" spans="3:4">
      <c r="C792" s="5" t="s">
        <v>1027</v>
      </c>
      <c r="D792" s="19"/>
    </row>
    <row r="793" spans="3:4">
      <c r="C793" s="5" t="s">
        <v>1028</v>
      </c>
      <c r="D793" s="19"/>
    </row>
    <row r="794" spans="3:4">
      <c r="C794" s="5" t="s">
        <v>1029</v>
      </c>
      <c r="D794" s="19"/>
    </row>
    <row r="795" spans="3:4">
      <c r="C795" s="5" t="s">
        <v>1030</v>
      </c>
      <c r="D795" s="19"/>
    </row>
    <row r="796" spans="3:4">
      <c r="C796" s="5" t="s">
        <v>1031</v>
      </c>
      <c r="D796" s="19"/>
    </row>
    <row r="797" spans="3:4">
      <c r="C797" s="5" t="s">
        <v>1032</v>
      </c>
      <c r="D797" s="19"/>
    </row>
    <row r="798" spans="3:4">
      <c r="C798" s="5" t="s">
        <v>1033</v>
      </c>
      <c r="D798" s="19"/>
    </row>
    <row r="799" spans="3:4">
      <c r="C799" s="5" t="s">
        <v>1034</v>
      </c>
      <c r="D799" s="19"/>
    </row>
    <row r="800" spans="3:4">
      <c r="C800" s="5" t="s">
        <v>1035</v>
      </c>
      <c r="D800" s="19"/>
    </row>
    <row r="801" spans="3:4">
      <c r="C801" s="5" t="s">
        <v>1036</v>
      </c>
      <c r="D801" s="19"/>
    </row>
    <row r="802" spans="3:4">
      <c r="C802" s="5" t="s">
        <v>1037</v>
      </c>
      <c r="D802" s="19"/>
    </row>
    <row r="803" spans="3:4">
      <c r="C803" s="5" t="s">
        <v>1038</v>
      </c>
      <c r="D803" s="19"/>
    </row>
    <row r="804" spans="3:4">
      <c r="C804" s="5" t="s">
        <v>1039</v>
      </c>
      <c r="D804" s="19"/>
    </row>
    <row r="805" spans="3:4">
      <c r="C805" s="5" t="s">
        <v>1040</v>
      </c>
      <c r="D805" s="19"/>
    </row>
    <row r="806" spans="3:4">
      <c r="C806" s="5" t="s">
        <v>1041</v>
      </c>
      <c r="D806" s="19"/>
    </row>
    <row r="807" spans="3:4">
      <c r="C807" s="5" t="s">
        <v>1042</v>
      </c>
      <c r="D807" s="19"/>
    </row>
    <row r="808" spans="3:4">
      <c r="C808" s="5" t="s">
        <v>1043</v>
      </c>
      <c r="D808" s="19"/>
    </row>
    <row r="809" spans="3:4">
      <c r="C809" s="5" t="s">
        <v>1044</v>
      </c>
      <c r="D809" s="19"/>
    </row>
    <row r="810" spans="3:4">
      <c r="C810" s="5" t="s">
        <v>1045</v>
      </c>
      <c r="D810" s="19"/>
    </row>
    <row r="811" spans="3:4">
      <c r="C811" s="5" t="s">
        <v>1046</v>
      </c>
      <c r="D811" s="19"/>
    </row>
    <row r="812" spans="3:4">
      <c r="C812" s="5" t="s">
        <v>1047</v>
      </c>
      <c r="D812" s="19"/>
    </row>
    <row r="813" spans="3:4">
      <c r="C813" s="5" t="s">
        <v>1048</v>
      </c>
      <c r="D813" s="19"/>
    </row>
    <row r="814" spans="3:4">
      <c r="C814" s="5" t="s">
        <v>1049</v>
      </c>
      <c r="D814" s="19"/>
    </row>
    <row r="815" spans="3:4">
      <c r="C815" s="5" t="s">
        <v>1050</v>
      </c>
      <c r="D815" s="19"/>
    </row>
    <row r="816" spans="3:4">
      <c r="C816" s="5" t="s">
        <v>1051</v>
      </c>
      <c r="D816" s="19"/>
    </row>
    <row r="817" spans="3:4">
      <c r="C817" s="5" t="s">
        <v>1052</v>
      </c>
      <c r="D817" s="19"/>
    </row>
    <row r="818" spans="3:4">
      <c r="C818" s="5" t="s">
        <v>1053</v>
      </c>
      <c r="D818" s="19"/>
    </row>
    <row r="819" spans="3:4">
      <c r="C819" s="5" t="s">
        <v>1054</v>
      </c>
      <c r="D819" s="19"/>
    </row>
    <row r="820" spans="3:4">
      <c r="C820" s="5" t="s">
        <v>1055</v>
      </c>
      <c r="D820" s="19"/>
    </row>
    <row r="821" spans="3:4">
      <c r="C821" s="5" t="s">
        <v>1056</v>
      </c>
      <c r="D821" s="19"/>
    </row>
    <row r="822" spans="3:4">
      <c r="C822" s="5" t="s">
        <v>1057</v>
      </c>
      <c r="D822" s="19"/>
    </row>
    <row r="823" spans="3:4">
      <c r="C823" s="5" t="s">
        <v>1058</v>
      </c>
      <c r="D823" s="19"/>
    </row>
    <row r="824" spans="3:4">
      <c r="C824" s="5" t="s">
        <v>1059</v>
      </c>
      <c r="D824" s="19"/>
    </row>
    <row r="825" spans="3:4">
      <c r="C825" s="5" t="s">
        <v>1060</v>
      </c>
      <c r="D825" s="19"/>
    </row>
    <row r="826" spans="3:4">
      <c r="C826" s="5" t="s">
        <v>1061</v>
      </c>
      <c r="D826" s="19"/>
    </row>
    <row r="827" spans="3:4">
      <c r="C827" s="5" t="s">
        <v>1062</v>
      </c>
      <c r="D827" s="19"/>
    </row>
    <row r="828" spans="3:4">
      <c r="C828" s="5" t="s">
        <v>1063</v>
      </c>
      <c r="D828" s="19"/>
    </row>
    <row r="829" spans="3:4">
      <c r="C829" s="5" t="s">
        <v>1064</v>
      </c>
      <c r="D829" s="19"/>
    </row>
    <row r="830" spans="3:4">
      <c r="C830" s="5" t="s">
        <v>1065</v>
      </c>
      <c r="D830" s="19"/>
    </row>
    <row r="831" spans="3:4">
      <c r="C831" s="5" t="s">
        <v>1066</v>
      </c>
      <c r="D831" s="19"/>
    </row>
    <row r="832" spans="3:4">
      <c r="C832" s="5" t="s">
        <v>1067</v>
      </c>
      <c r="D832" s="19"/>
    </row>
    <row r="833" spans="3:4">
      <c r="C833" s="5" t="s">
        <v>1068</v>
      </c>
      <c r="D833" s="19"/>
    </row>
    <row r="834" spans="3:4">
      <c r="C834" s="5" t="s">
        <v>1069</v>
      </c>
      <c r="D834" s="19"/>
    </row>
    <row r="835" spans="3:4">
      <c r="C835" s="5" t="s">
        <v>1070</v>
      </c>
      <c r="D835" s="19"/>
    </row>
    <row r="836" spans="3:4">
      <c r="C836" s="5" t="s">
        <v>1071</v>
      </c>
      <c r="D836" s="19"/>
    </row>
    <row r="837" spans="3:4">
      <c r="C837" s="5" t="s">
        <v>1072</v>
      </c>
      <c r="D837" s="19"/>
    </row>
    <row r="838" spans="3:4">
      <c r="C838" s="5" t="s">
        <v>1073</v>
      </c>
      <c r="D838" s="19"/>
    </row>
    <row r="839" spans="3:4">
      <c r="C839" s="5" t="s">
        <v>1074</v>
      </c>
      <c r="D839" s="19"/>
    </row>
    <row r="840" spans="3:4">
      <c r="C840" s="5" t="s">
        <v>1075</v>
      </c>
      <c r="D840" s="19"/>
    </row>
    <row r="841" spans="3:4">
      <c r="C841" s="5" t="s">
        <v>1076</v>
      </c>
      <c r="D841" s="19"/>
    </row>
    <row r="842" spans="3:4">
      <c r="C842" s="5" t="s">
        <v>1077</v>
      </c>
      <c r="D842" s="19"/>
    </row>
    <row r="843" spans="3:4">
      <c r="C843" s="5" t="s">
        <v>1078</v>
      </c>
      <c r="D843" s="19"/>
    </row>
    <row r="844" spans="3:4">
      <c r="C844" s="5" t="s">
        <v>1079</v>
      </c>
      <c r="D844" s="19"/>
    </row>
    <row r="845" spans="3:4">
      <c r="C845" s="5" t="s">
        <v>1080</v>
      </c>
      <c r="D845" s="19"/>
    </row>
    <row r="846" spans="3:4">
      <c r="C846" s="5" t="s">
        <v>1081</v>
      </c>
      <c r="D846" s="19"/>
    </row>
    <row r="847" spans="3:4">
      <c r="C847" s="5" t="s">
        <v>1082</v>
      </c>
      <c r="D847" s="19"/>
    </row>
    <row r="848" spans="3:4">
      <c r="C848" s="5" t="s">
        <v>1083</v>
      </c>
      <c r="D848" s="19"/>
    </row>
    <row r="849" spans="3:4">
      <c r="C849" s="5" t="s">
        <v>1084</v>
      </c>
      <c r="D849" s="19"/>
    </row>
    <row r="850" spans="3:4">
      <c r="C850" s="5" t="s">
        <v>1085</v>
      </c>
      <c r="D850" s="19"/>
    </row>
    <row r="851" spans="3:4">
      <c r="C851" s="5" t="s">
        <v>1086</v>
      </c>
      <c r="D851" s="19"/>
    </row>
    <row r="852" spans="3:4">
      <c r="C852" s="5" t="s">
        <v>1087</v>
      </c>
      <c r="D852" s="19"/>
    </row>
    <row r="853" spans="3:4">
      <c r="C853" s="5" t="s">
        <v>1088</v>
      </c>
      <c r="D853" s="19"/>
    </row>
    <row r="854" spans="3:4">
      <c r="C854" s="5" t="s">
        <v>1089</v>
      </c>
      <c r="D854" s="19"/>
    </row>
    <row r="855" spans="3:4">
      <c r="C855" s="5" t="s">
        <v>1090</v>
      </c>
      <c r="D855" s="19"/>
    </row>
    <row r="856" spans="3:4">
      <c r="C856" s="5" t="s">
        <v>1091</v>
      </c>
      <c r="D856" s="19"/>
    </row>
    <row r="857" spans="3:4">
      <c r="C857" s="5" t="s">
        <v>1092</v>
      </c>
      <c r="D857" s="19"/>
    </row>
    <row r="858" spans="3:4">
      <c r="C858" s="5" t="s">
        <v>1093</v>
      </c>
      <c r="D858" s="19"/>
    </row>
    <row r="859" spans="3:4">
      <c r="C859" s="5" t="s">
        <v>1094</v>
      </c>
      <c r="D859" s="19"/>
    </row>
    <row r="860" spans="3:4">
      <c r="C860" s="5" t="s">
        <v>1095</v>
      </c>
      <c r="D860" s="19"/>
    </row>
    <row r="861" spans="3:4">
      <c r="C861" s="5" t="s">
        <v>1096</v>
      </c>
      <c r="D861" s="19"/>
    </row>
    <row r="862" spans="3:4">
      <c r="C862" s="5" t="s">
        <v>1097</v>
      </c>
      <c r="D862" s="19"/>
    </row>
    <row r="863" spans="3:4">
      <c r="C863" s="5" t="s">
        <v>1098</v>
      </c>
      <c r="D863" s="19"/>
    </row>
    <row r="864" spans="3:4">
      <c r="C864" s="5" t="s">
        <v>1099</v>
      </c>
      <c r="D864" s="19"/>
    </row>
    <row r="865" spans="3:4">
      <c r="C865" s="5" t="s">
        <v>1100</v>
      </c>
      <c r="D865" s="19"/>
    </row>
    <row r="866" spans="3:4">
      <c r="C866" s="5" t="s">
        <v>1101</v>
      </c>
      <c r="D866" s="19"/>
    </row>
    <row r="867" spans="3:4">
      <c r="C867" s="5" t="s">
        <v>1102</v>
      </c>
      <c r="D867" s="19"/>
    </row>
    <row r="868" spans="3:4">
      <c r="C868" s="5" t="s">
        <v>1103</v>
      </c>
      <c r="D868" s="19"/>
    </row>
    <row r="869" spans="3:4">
      <c r="C869" s="5" t="s">
        <v>1104</v>
      </c>
      <c r="D869" s="19"/>
    </row>
    <row r="870" spans="3:4">
      <c r="C870" s="5" t="s">
        <v>1105</v>
      </c>
      <c r="D870" s="19"/>
    </row>
    <row r="871" spans="3:4">
      <c r="C871" s="5" t="s">
        <v>1106</v>
      </c>
      <c r="D871" s="19"/>
    </row>
    <row r="872" spans="3:4">
      <c r="C872" s="5" t="s">
        <v>1107</v>
      </c>
      <c r="D872" s="19"/>
    </row>
    <row r="873" spans="3:4">
      <c r="C873" s="5" t="s">
        <v>1108</v>
      </c>
      <c r="D873" s="19"/>
    </row>
    <row r="874" spans="3:4">
      <c r="C874" s="5" t="s">
        <v>1109</v>
      </c>
      <c r="D874" s="19"/>
    </row>
    <row r="875" spans="3:4">
      <c r="C875" s="5" t="s">
        <v>1110</v>
      </c>
      <c r="D875" s="19"/>
    </row>
    <row r="876" spans="3:4">
      <c r="C876" s="5" t="s">
        <v>1111</v>
      </c>
      <c r="D876" s="19"/>
    </row>
    <row r="877" spans="3:4">
      <c r="C877" s="5" t="s">
        <v>1112</v>
      </c>
      <c r="D877" s="19"/>
    </row>
    <row r="878" spans="3:4">
      <c r="C878" s="5" t="s">
        <v>1113</v>
      </c>
      <c r="D878" s="19"/>
    </row>
    <row r="879" spans="3:4">
      <c r="C879" s="5" t="s">
        <v>1114</v>
      </c>
      <c r="D879" s="19"/>
    </row>
    <row r="880" spans="3:4">
      <c r="C880" s="5" t="s">
        <v>1115</v>
      </c>
      <c r="D880" s="19"/>
    </row>
    <row r="881" spans="3:4">
      <c r="C881" s="5" t="s">
        <v>1116</v>
      </c>
      <c r="D881" s="19"/>
    </row>
    <row r="882" spans="3:4">
      <c r="C882" s="5" t="s">
        <v>1117</v>
      </c>
      <c r="D882" s="1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6135-2EC2-4F88-8C85-1E7565D82824}">
  <sheetPr codeName="Sheet22"/>
  <dimension ref="C2:I45"/>
  <sheetViews>
    <sheetView topLeftCell="B1" workbookViewId="0">
      <selection activeCell="J5" sqref="J5:L45"/>
    </sheetView>
  </sheetViews>
  <sheetFormatPr defaultRowHeight="15"/>
  <cols>
    <col min="1" max="4" width="9.140625" style="5"/>
    <col min="5" max="5" width="18.85546875" style="5" customWidth="1"/>
    <col min="6" max="8" width="9.140625" style="5"/>
    <col min="9" max="9" width="32.7109375" style="5" customWidth="1"/>
    <col min="10" max="10" width="14.5703125" style="5" customWidth="1"/>
    <col min="11" max="11" width="28.42578125" style="5" customWidth="1"/>
    <col min="12" max="12" width="27.5703125" style="5" customWidth="1"/>
    <col min="13" max="16384" width="9.140625" style="5"/>
  </cols>
  <sheetData>
    <row r="2" spans="3:9">
      <c r="C2" s="21" t="s">
        <v>1118</v>
      </c>
      <c r="D2" s="21"/>
      <c r="E2" s="21"/>
    </row>
    <row r="3" spans="3:9">
      <c r="C3" s="21" t="s">
        <v>1119</v>
      </c>
      <c r="D3" s="21"/>
      <c r="E3" s="21"/>
    </row>
    <row r="4" spans="3:9">
      <c r="C4" s="21" t="s">
        <v>1120</v>
      </c>
      <c r="D4" s="21"/>
      <c r="E4" s="21"/>
    </row>
    <row r="5" spans="3:9">
      <c r="C5" s="21" t="s">
        <v>1121</v>
      </c>
      <c r="D5" s="21"/>
      <c r="E5" s="21"/>
      <c r="I5" s="5" t="s">
        <v>181</v>
      </c>
    </row>
    <row r="6" spans="3:9">
      <c r="C6" s="21" t="s">
        <v>1122</v>
      </c>
      <c r="D6" s="21"/>
      <c r="E6" s="21"/>
      <c r="I6" s="5" t="s">
        <v>1123</v>
      </c>
    </row>
    <row r="7" spans="3:9">
      <c r="C7" s="21" t="s">
        <v>1124</v>
      </c>
      <c r="D7" s="21"/>
      <c r="E7" s="21"/>
      <c r="I7" s="5" t="s">
        <v>1125</v>
      </c>
    </row>
    <row r="8" spans="3:9">
      <c r="C8" s="21" t="s">
        <v>1126</v>
      </c>
      <c r="D8" s="21"/>
      <c r="E8" s="21"/>
      <c r="I8" s="5" t="s">
        <v>1127</v>
      </c>
    </row>
    <row r="9" spans="3:9">
      <c r="C9" s="21" t="s">
        <v>1128</v>
      </c>
      <c r="D9" s="21"/>
      <c r="E9" s="21"/>
      <c r="I9" s="5" t="s">
        <v>1129</v>
      </c>
    </row>
    <row r="10" spans="3:9">
      <c r="C10" s="21" t="s">
        <v>1130</v>
      </c>
      <c r="D10" s="21"/>
      <c r="E10" s="21"/>
      <c r="I10" s="5" t="s">
        <v>1131</v>
      </c>
    </row>
    <row r="11" spans="3:9">
      <c r="C11" s="21" t="s">
        <v>1132</v>
      </c>
      <c r="D11" s="21"/>
      <c r="E11" s="21"/>
      <c r="I11" s="5" t="s">
        <v>1133</v>
      </c>
    </row>
    <row r="12" spans="3:9">
      <c r="C12" s="21" t="s">
        <v>1134</v>
      </c>
      <c r="D12" s="21"/>
      <c r="E12" s="21"/>
      <c r="I12" s="5" t="s">
        <v>1135</v>
      </c>
    </row>
    <row r="13" spans="3:9">
      <c r="C13" s="21" t="s">
        <v>1136</v>
      </c>
      <c r="D13" s="21"/>
      <c r="E13" s="21"/>
      <c r="I13" s="5" t="s">
        <v>1137</v>
      </c>
    </row>
    <row r="14" spans="3:9">
      <c r="C14" s="21" t="s">
        <v>1138</v>
      </c>
      <c r="D14" s="21"/>
      <c r="E14" s="21"/>
      <c r="I14" s="5" t="s">
        <v>1139</v>
      </c>
    </row>
    <row r="15" spans="3:9">
      <c r="C15" s="21" t="s">
        <v>1140</v>
      </c>
      <c r="D15" s="21"/>
      <c r="E15" s="21"/>
      <c r="I15" s="5" t="s">
        <v>1141</v>
      </c>
    </row>
    <row r="16" spans="3:9">
      <c r="C16" s="21"/>
      <c r="D16" s="21"/>
      <c r="E16" s="21"/>
      <c r="I16" s="5" t="s">
        <v>1142</v>
      </c>
    </row>
    <row r="17" spans="9:9">
      <c r="I17" s="5" t="s">
        <v>1143</v>
      </c>
    </row>
    <row r="18" spans="9:9">
      <c r="I18" s="5" t="s">
        <v>1144</v>
      </c>
    </row>
    <row r="19" spans="9:9">
      <c r="I19" s="5" t="s">
        <v>1145</v>
      </c>
    </row>
    <row r="20" spans="9:9">
      <c r="I20" s="5" t="s">
        <v>1146</v>
      </c>
    </row>
    <row r="21" spans="9:9">
      <c r="I21" s="5" t="s">
        <v>1147</v>
      </c>
    </row>
    <row r="22" spans="9:9">
      <c r="I22" s="5" t="s">
        <v>1148</v>
      </c>
    </row>
    <row r="23" spans="9:9">
      <c r="I23" s="5" t="s">
        <v>1149</v>
      </c>
    </row>
    <row r="24" spans="9:9">
      <c r="I24" s="5" t="s">
        <v>1150</v>
      </c>
    </row>
    <row r="25" spans="9:9">
      <c r="I25" s="5" t="s">
        <v>1151</v>
      </c>
    </row>
    <row r="26" spans="9:9">
      <c r="I26" s="5" t="s">
        <v>1152</v>
      </c>
    </row>
    <row r="27" spans="9:9">
      <c r="I27" s="5" t="s">
        <v>1153</v>
      </c>
    </row>
    <row r="28" spans="9:9">
      <c r="I28" s="5" t="s">
        <v>1154</v>
      </c>
    </row>
    <row r="29" spans="9:9">
      <c r="I29" s="5" t="s">
        <v>1155</v>
      </c>
    </row>
    <row r="30" spans="9:9">
      <c r="I30" s="5" t="s">
        <v>1156</v>
      </c>
    </row>
    <row r="31" spans="9:9">
      <c r="I31" s="5" t="s">
        <v>1157</v>
      </c>
    </row>
    <row r="32" spans="9:9">
      <c r="I32" s="5" t="s">
        <v>1158</v>
      </c>
    </row>
    <row r="33" spans="9:9">
      <c r="I33" s="5" t="s">
        <v>1159</v>
      </c>
    </row>
    <row r="34" spans="9:9">
      <c r="I34" s="5" t="s">
        <v>1160</v>
      </c>
    </row>
    <row r="35" spans="9:9">
      <c r="I35" s="5" t="s">
        <v>1161</v>
      </c>
    </row>
    <row r="36" spans="9:9">
      <c r="I36" s="5" t="s">
        <v>1162</v>
      </c>
    </row>
    <row r="37" spans="9:9">
      <c r="I37" s="5" t="s">
        <v>1163</v>
      </c>
    </row>
    <row r="38" spans="9:9">
      <c r="I38" s="5" t="s">
        <v>1164</v>
      </c>
    </row>
    <row r="39" spans="9:9">
      <c r="I39" s="5" t="s">
        <v>1165</v>
      </c>
    </row>
    <row r="40" spans="9:9">
      <c r="I40" s="5" t="s">
        <v>1166</v>
      </c>
    </row>
    <row r="41" spans="9:9">
      <c r="I41" s="5" t="s">
        <v>1167</v>
      </c>
    </row>
    <row r="42" spans="9:9">
      <c r="I42" s="5" t="s">
        <v>1168</v>
      </c>
    </row>
    <row r="43" spans="9:9">
      <c r="I43" s="5" t="s">
        <v>1169</v>
      </c>
    </row>
    <row r="44" spans="9:9">
      <c r="I44" s="5" t="s">
        <v>1170</v>
      </c>
    </row>
    <row r="45" spans="9:9">
      <c r="I45" s="5" t="s">
        <v>1171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91BB-635D-4B04-8770-5FBA6A0E8213}">
  <sheetPr codeName="Sheet23"/>
  <dimension ref="A1:A219"/>
  <sheetViews>
    <sheetView workbookViewId="0">
      <selection activeCell="F14" sqref="F14"/>
    </sheetView>
  </sheetViews>
  <sheetFormatPr defaultRowHeight="12.75"/>
  <cols>
    <col min="1" max="1" width="22.140625" style="4" customWidth="1"/>
    <col min="2" max="3" width="9.140625" style="4"/>
    <col min="4" max="4" width="12.7109375" style="4" bestFit="1" customWidth="1"/>
    <col min="5" max="16384" width="9.140625" style="4"/>
  </cols>
  <sheetData>
    <row r="1" spans="1:1">
      <c r="A1" s="22" t="s">
        <v>1172</v>
      </c>
    </row>
    <row r="3" spans="1:1">
      <c r="A3" s="23" t="s">
        <v>1173</v>
      </c>
    </row>
    <row r="4" spans="1:1">
      <c r="A4" s="23" t="s">
        <v>1174</v>
      </c>
    </row>
    <row r="5" spans="1:1">
      <c r="A5" s="23" t="s">
        <v>1175</v>
      </c>
    </row>
    <row r="6" spans="1:1">
      <c r="A6" s="23" t="s">
        <v>1176</v>
      </c>
    </row>
    <row r="8" spans="1:1">
      <c r="A8" s="23" t="s">
        <v>1177</v>
      </c>
    </row>
    <row r="10" spans="1:1">
      <c r="A10" s="23" t="s">
        <v>1178</v>
      </c>
    </row>
    <row r="11" spans="1:1">
      <c r="A11" s="23" t="s">
        <v>1179</v>
      </c>
    </row>
    <row r="12" spans="1:1">
      <c r="A12" s="23" t="s">
        <v>1180</v>
      </c>
    </row>
    <row r="13" spans="1:1">
      <c r="A13" s="23" t="s">
        <v>1181</v>
      </c>
    </row>
    <row r="14" spans="1:1">
      <c r="A14" s="23" t="s">
        <v>1182</v>
      </c>
    </row>
    <row r="15" spans="1:1">
      <c r="A15" s="23" t="s">
        <v>1183</v>
      </c>
    </row>
    <row r="16" spans="1:1">
      <c r="A16" s="23" t="s">
        <v>1184</v>
      </c>
    </row>
    <row r="17" spans="1:1">
      <c r="A17" s="23" t="s">
        <v>1185</v>
      </c>
    </row>
    <row r="18" spans="1:1">
      <c r="A18" s="23" t="s">
        <v>1186</v>
      </c>
    </row>
    <row r="19" spans="1:1">
      <c r="A19" s="23" t="s">
        <v>1187</v>
      </c>
    </row>
    <row r="20" spans="1:1">
      <c r="A20" s="23" t="s">
        <v>1188</v>
      </c>
    </row>
    <row r="21" spans="1:1">
      <c r="A21" s="23" t="s">
        <v>1189</v>
      </c>
    </row>
    <row r="22" spans="1:1">
      <c r="A22" s="23" t="s">
        <v>1190</v>
      </c>
    </row>
    <row r="23" spans="1:1">
      <c r="A23" s="23" t="s">
        <v>1191</v>
      </c>
    </row>
    <row r="24" spans="1:1">
      <c r="A24" s="23" t="s">
        <v>1192</v>
      </c>
    </row>
    <row r="25" spans="1:1">
      <c r="A25" s="23" t="s">
        <v>1193</v>
      </c>
    </row>
    <row r="26" spans="1:1">
      <c r="A26" s="23" t="s">
        <v>1194</v>
      </c>
    </row>
    <row r="27" spans="1:1">
      <c r="A27" s="23" t="s">
        <v>1195</v>
      </c>
    </row>
    <row r="28" spans="1:1">
      <c r="A28" s="23" t="s">
        <v>1196</v>
      </c>
    </row>
    <row r="29" spans="1:1">
      <c r="A29" s="23" t="s">
        <v>1197</v>
      </c>
    </row>
    <row r="30" spans="1:1">
      <c r="A30" s="23" t="s">
        <v>1198</v>
      </c>
    </row>
    <row r="31" spans="1:1">
      <c r="A31" s="23" t="s">
        <v>1199</v>
      </c>
    </row>
    <row r="32" spans="1:1">
      <c r="A32" s="23" t="s">
        <v>1200</v>
      </c>
    </row>
    <row r="33" spans="1:1">
      <c r="A33" s="23" t="s">
        <v>1201</v>
      </c>
    </row>
    <row r="34" spans="1:1">
      <c r="A34" s="23" t="s">
        <v>1202</v>
      </c>
    </row>
    <row r="35" spans="1:1">
      <c r="A35" s="23" t="s">
        <v>1203</v>
      </c>
    </row>
    <row r="36" spans="1:1">
      <c r="A36" s="23" t="s">
        <v>1204</v>
      </c>
    </row>
    <row r="37" spans="1:1">
      <c r="A37" s="23" t="s">
        <v>1205</v>
      </c>
    </row>
    <row r="38" spans="1:1">
      <c r="A38" s="23" t="s">
        <v>1206</v>
      </c>
    </row>
    <row r="39" spans="1:1">
      <c r="A39" s="23" t="s">
        <v>1207</v>
      </c>
    </row>
    <row r="40" spans="1:1">
      <c r="A40" s="23" t="s">
        <v>1208</v>
      </c>
    </row>
    <row r="41" spans="1:1">
      <c r="A41" s="23" t="s">
        <v>1209</v>
      </c>
    </row>
    <row r="42" spans="1:1">
      <c r="A42" s="23" t="s">
        <v>1210</v>
      </c>
    </row>
    <row r="43" spans="1:1">
      <c r="A43" s="23" t="s">
        <v>1211</v>
      </c>
    </row>
    <row r="44" spans="1:1">
      <c r="A44" s="23" t="s">
        <v>1212</v>
      </c>
    </row>
    <row r="45" spans="1:1">
      <c r="A45" s="23" t="s">
        <v>1213</v>
      </c>
    </row>
    <row r="46" spans="1:1">
      <c r="A46" s="23" t="s">
        <v>1214</v>
      </c>
    </row>
    <row r="47" spans="1:1">
      <c r="A47" s="23" t="s">
        <v>1215</v>
      </c>
    </row>
    <row r="48" spans="1:1">
      <c r="A48" s="23" t="s">
        <v>1216</v>
      </c>
    </row>
    <row r="49" spans="1:1">
      <c r="A49" s="23" t="s">
        <v>1217</v>
      </c>
    </row>
    <row r="50" spans="1:1">
      <c r="A50" s="23" t="s">
        <v>1218</v>
      </c>
    </row>
    <row r="51" spans="1:1">
      <c r="A51" s="23" t="s">
        <v>1219</v>
      </c>
    </row>
    <row r="52" spans="1:1">
      <c r="A52" s="23" t="s">
        <v>1220</v>
      </c>
    </row>
    <row r="53" spans="1:1">
      <c r="A53" s="23" t="s">
        <v>1221</v>
      </c>
    </row>
    <row r="54" spans="1:1">
      <c r="A54" s="23" t="s">
        <v>1222</v>
      </c>
    </row>
    <row r="55" spans="1:1">
      <c r="A55" s="23" t="s">
        <v>1223</v>
      </c>
    </row>
    <row r="56" spans="1:1">
      <c r="A56" s="23" t="s">
        <v>1224</v>
      </c>
    </row>
    <row r="57" spans="1:1">
      <c r="A57" s="23" t="s">
        <v>1225</v>
      </c>
    </row>
    <row r="58" spans="1:1">
      <c r="A58" s="23" t="s">
        <v>1226</v>
      </c>
    </row>
    <row r="59" spans="1:1">
      <c r="A59" s="23" t="s">
        <v>1227</v>
      </c>
    </row>
    <row r="60" spans="1:1">
      <c r="A60" s="23" t="s">
        <v>1228</v>
      </c>
    </row>
    <row r="61" spans="1:1">
      <c r="A61" s="23" t="s">
        <v>1229</v>
      </c>
    </row>
    <row r="62" spans="1:1">
      <c r="A62" s="23" t="s">
        <v>1230</v>
      </c>
    </row>
    <row r="63" spans="1:1">
      <c r="A63" s="23" t="s">
        <v>1231</v>
      </c>
    </row>
    <row r="64" spans="1:1">
      <c r="A64" s="23" t="s">
        <v>1232</v>
      </c>
    </row>
    <row r="65" spans="1:1">
      <c r="A65" s="23" t="s">
        <v>1233</v>
      </c>
    </row>
    <row r="66" spans="1:1">
      <c r="A66" s="23" t="s">
        <v>1234</v>
      </c>
    </row>
    <row r="67" spans="1:1">
      <c r="A67" s="23" t="s">
        <v>1235</v>
      </c>
    </row>
    <row r="68" spans="1:1">
      <c r="A68" s="23" t="s">
        <v>1236</v>
      </c>
    </row>
    <row r="69" spans="1:1">
      <c r="A69" s="23" t="s">
        <v>1237</v>
      </c>
    </row>
    <row r="70" spans="1:1">
      <c r="A70" s="23" t="s">
        <v>1238</v>
      </c>
    </row>
    <row r="71" spans="1:1">
      <c r="A71" s="23" t="s">
        <v>1239</v>
      </c>
    </row>
    <row r="72" spans="1:1">
      <c r="A72" s="23" t="s">
        <v>1240</v>
      </c>
    </row>
    <row r="73" spans="1:1">
      <c r="A73" s="23" t="s">
        <v>1241</v>
      </c>
    </row>
    <row r="74" spans="1:1">
      <c r="A74" s="23" t="s">
        <v>1242</v>
      </c>
    </row>
    <row r="75" spans="1:1">
      <c r="A75" s="23" t="s">
        <v>1243</v>
      </c>
    </row>
    <row r="76" spans="1:1">
      <c r="A76" s="23" t="s">
        <v>1244</v>
      </c>
    </row>
    <row r="77" spans="1:1">
      <c r="A77" s="23" t="s">
        <v>1245</v>
      </c>
    </row>
    <row r="78" spans="1:1">
      <c r="A78" s="23" t="s">
        <v>1246</v>
      </c>
    </row>
    <row r="79" spans="1:1">
      <c r="A79" s="23" t="s">
        <v>1247</v>
      </c>
    </row>
    <row r="80" spans="1:1">
      <c r="A80" s="23" t="s">
        <v>1248</v>
      </c>
    </row>
    <row r="81" spans="1:1">
      <c r="A81" s="23" t="s">
        <v>1249</v>
      </c>
    </row>
    <row r="82" spans="1:1">
      <c r="A82" s="23" t="s">
        <v>1250</v>
      </c>
    </row>
    <row r="83" spans="1:1">
      <c r="A83" s="23" t="s">
        <v>1251</v>
      </c>
    </row>
    <row r="84" spans="1:1">
      <c r="A84" s="23" t="s">
        <v>1252</v>
      </c>
    </row>
    <row r="85" spans="1:1">
      <c r="A85" s="23" t="s">
        <v>1253</v>
      </c>
    </row>
    <row r="86" spans="1:1">
      <c r="A86" s="23" t="s">
        <v>1254</v>
      </c>
    </row>
    <row r="87" spans="1:1">
      <c r="A87" s="23" t="s">
        <v>1255</v>
      </c>
    </row>
    <row r="88" spans="1:1">
      <c r="A88" s="23" t="s">
        <v>1256</v>
      </c>
    </row>
    <row r="89" spans="1:1">
      <c r="A89" s="23" t="s">
        <v>1257</v>
      </c>
    </row>
    <row r="90" spans="1:1">
      <c r="A90" s="23" t="s">
        <v>1258</v>
      </c>
    </row>
    <row r="91" spans="1:1">
      <c r="A91" s="23" t="s">
        <v>1259</v>
      </c>
    </row>
    <row r="92" spans="1:1">
      <c r="A92" s="23" t="s">
        <v>1260</v>
      </c>
    </row>
    <row r="93" spans="1:1">
      <c r="A93" s="23" t="s">
        <v>1261</v>
      </c>
    </row>
    <row r="94" spans="1:1">
      <c r="A94" s="23" t="s">
        <v>1262</v>
      </c>
    </row>
    <row r="95" spans="1:1">
      <c r="A95" s="23" t="s">
        <v>1263</v>
      </c>
    </row>
    <row r="96" spans="1:1">
      <c r="A96" s="23" t="s">
        <v>1264</v>
      </c>
    </row>
    <row r="97" spans="1:1">
      <c r="A97" s="23" t="s">
        <v>1265</v>
      </c>
    </row>
    <row r="98" spans="1:1">
      <c r="A98" s="23" t="s">
        <v>1266</v>
      </c>
    </row>
    <row r="99" spans="1:1">
      <c r="A99" s="23" t="s">
        <v>1267</v>
      </c>
    </row>
    <row r="100" spans="1:1">
      <c r="A100" s="23" t="s">
        <v>1268</v>
      </c>
    </row>
    <row r="101" spans="1:1">
      <c r="A101" s="23" t="s">
        <v>1269</v>
      </c>
    </row>
    <row r="102" spans="1:1">
      <c r="A102" s="23" t="s">
        <v>1270</v>
      </c>
    </row>
    <row r="103" spans="1:1">
      <c r="A103" s="23" t="s">
        <v>1271</v>
      </c>
    </row>
    <row r="104" spans="1:1">
      <c r="A104" s="23" t="s">
        <v>1272</v>
      </c>
    </row>
    <row r="105" spans="1:1">
      <c r="A105" s="23" t="s">
        <v>1273</v>
      </c>
    </row>
    <row r="106" spans="1:1">
      <c r="A106" s="23" t="s">
        <v>1274</v>
      </c>
    </row>
    <row r="107" spans="1:1">
      <c r="A107" s="23" t="s">
        <v>1275</v>
      </c>
    </row>
    <row r="108" spans="1:1">
      <c r="A108" s="23" t="s">
        <v>1276</v>
      </c>
    </row>
    <row r="109" spans="1:1">
      <c r="A109" s="23" t="s">
        <v>1277</v>
      </c>
    </row>
    <row r="110" spans="1:1">
      <c r="A110" s="23" t="s">
        <v>1278</v>
      </c>
    </row>
    <row r="111" spans="1:1">
      <c r="A111" s="23" t="s">
        <v>1279</v>
      </c>
    </row>
    <row r="112" spans="1:1">
      <c r="A112" s="23" t="s">
        <v>1280</v>
      </c>
    </row>
    <row r="113" spans="1:1">
      <c r="A113" s="23" t="s">
        <v>1281</v>
      </c>
    </row>
    <row r="114" spans="1:1">
      <c r="A114" s="23" t="s">
        <v>1282</v>
      </c>
    </row>
    <row r="115" spans="1:1">
      <c r="A115" s="23" t="s">
        <v>1283</v>
      </c>
    </row>
    <row r="116" spans="1:1">
      <c r="A116" s="23" t="s">
        <v>1284</v>
      </c>
    </row>
    <row r="117" spans="1:1">
      <c r="A117" s="23" t="s">
        <v>1285</v>
      </c>
    </row>
    <row r="118" spans="1:1">
      <c r="A118" s="23" t="s">
        <v>1286</v>
      </c>
    </row>
    <row r="119" spans="1:1">
      <c r="A119" s="23" t="s">
        <v>1287</v>
      </c>
    </row>
    <row r="120" spans="1:1">
      <c r="A120" s="23" t="s">
        <v>1288</v>
      </c>
    </row>
    <row r="121" spans="1:1">
      <c r="A121" s="23" t="s">
        <v>1289</v>
      </c>
    </row>
    <row r="122" spans="1:1">
      <c r="A122" s="23" t="s">
        <v>1290</v>
      </c>
    </row>
    <row r="123" spans="1:1">
      <c r="A123" s="23" t="s">
        <v>1291</v>
      </c>
    </row>
    <row r="124" spans="1:1">
      <c r="A124" s="23" t="s">
        <v>1292</v>
      </c>
    </row>
    <row r="125" spans="1:1">
      <c r="A125" s="23" t="s">
        <v>1293</v>
      </c>
    </row>
    <row r="126" spans="1:1">
      <c r="A126" s="23" t="s">
        <v>1294</v>
      </c>
    </row>
    <row r="127" spans="1:1">
      <c r="A127" s="23" t="s">
        <v>1295</v>
      </c>
    </row>
    <row r="128" spans="1:1">
      <c r="A128" s="23" t="s">
        <v>1296</v>
      </c>
    </row>
    <row r="129" spans="1:1">
      <c r="A129" s="23" t="s">
        <v>1297</v>
      </c>
    </row>
    <row r="130" spans="1:1">
      <c r="A130" s="23" t="s">
        <v>1298</v>
      </c>
    </row>
    <row r="131" spans="1:1">
      <c r="A131" s="23" t="s">
        <v>1299</v>
      </c>
    </row>
    <row r="132" spans="1:1">
      <c r="A132" s="23" t="s">
        <v>1300</v>
      </c>
    </row>
    <row r="133" spans="1:1">
      <c r="A133" s="23" t="s">
        <v>1301</v>
      </c>
    </row>
    <row r="134" spans="1:1">
      <c r="A134" s="23" t="s">
        <v>1302</v>
      </c>
    </row>
    <row r="135" spans="1:1">
      <c r="A135" s="23" t="s">
        <v>1303</v>
      </c>
    </row>
    <row r="136" spans="1:1">
      <c r="A136" s="23" t="s">
        <v>1304</v>
      </c>
    </row>
    <row r="137" spans="1:1">
      <c r="A137" s="23" t="s">
        <v>1305</v>
      </c>
    </row>
    <row r="138" spans="1:1">
      <c r="A138" s="23" t="s">
        <v>1306</v>
      </c>
    </row>
    <row r="139" spans="1:1">
      <c r="A139" s="23" t="s">
        <v>1307</v>
      </c>
    </row>
    <row r="140" spans="1:1">
      <c r="A140" s="23" t="s">
        <v>1308</v>
      </c>
    </row>
    <row r="141" spans="1:1">
      <c r="A141" s="23" t="s">
        <v>1309</v>
      </c>
    </row>
    <row r="142" spans="1:1">
      <c r="A142" s="23" t="s">
        <v>1310</v>
      </c>
    </row>
    <row r="143" spans="1:1">
      <c r="A143" s="23" t="s">
        <v>1311</v>
      </c>
    </row>
    <row r="144" spans="1:1">
      <c r="A144" s="23" t="s">
        <v>1312</v>
      </c>
    </row>
    <row r="145" spans="1:1">
      <c r="A145" s="23" t="s">
        <v>1313</v>
      </c>
    </row>
    <row r="146" spans="1:1">
      <c r="A146" s="23" t="s">
        <v>1314</v>
      </c>
    </row>
    <row r="147" spans="1:1">
      <c r="A147" s="23" t="s">
        <v>1315</v>
      </c>
    </row>
    <row r="148" spans="1:1">
      <c r="A148" s="23" t="s">
        <v>1316</v>
      </c>
    </row>
    <row r="149" spans="1:1">
      <c r="A149" s="23" t="s">
        <v>1317</v>
      </c>
    </row>
    <row r="150" spans="1:1">
      <c r="A150" s="23" t="s">
        <v>1318</v>
      </c>
    </row>
    <row r="151" spans="1:1">
      <c r="A151" s="23" t="s">
        <v>1319</v>
      </c>
    </row>
    <row r="152" spans="1:1">
      <c r="A152" s="23" t="s">
        <v>1320</v>
      </c>
    </row>
    <row r="153" spans="1:1">
      <c r="A153" s="23" t="s">
        <v>1321</v>
      </c>
    </row>
    <row r="154" spans="1:1">
      <c r="A154" s="23" t="s">
        <v>1322</v>
      </c>
    </row>
    <row r="155" spans="1:1">
      <c r="A155" s="23" t="s">
        <v>1323</v>
      </c>
    </row>
    <row r="156" spans="1:1">
      <c r="A156" s="23" t="s">
        <v>1324</v>
      </c>
    </row>
    <row r="157" spans="1:1">
      <c r="A157" s="23" t="s">
        <v>1325</v>
      </c>
    </row>
    <row r="158" spans="1:1">
      <c r="A158" s="23" t="s">
        <v>1326</v>
      </c>
    </row>
    <row r="159" spans="1:1">
      <c r="A159" s="23" t="s">
        <v>1327</v>
      </c>
    </row>
    <row r="160" spans="1:1">
      <c r="A160" s="23" t="s">
        <v>1328</v>
      </c>
    </row>
    <row r="161" spans="1:1">
      <c r="A161" s="23" t="s">
        <v>1329</v>
      </c>
    </row>
    <row r="162" spans="1:1">
      <c r="A162" s="23" t="s">
        <v>1330</v>
      </c>
    </row>
    <row r="163" spans="1:1">
      <c r="A163" s="23" t="s">
        <v>1331</v>
      </c>
    </row>
    <row r="164" spans="1:1">
      <c r="A164" s="23" t="s">
        <v>1332</v>
      </c>
    </row>
    <row r="165" spans="1:1">
      <c r="A165" s="23" t="s">
        <v>1333</v>
      </c>
    </row>
    <row r="166" spans="1:1">
      <c r="A166" s="23" t="s">
        <v>1334</v>
      </c>
    </row>
    <row r="167" spans="1:1">
      <c r="A167" s="23" t="s">
        <v>1335</v>
      </c>
    </row>
    <row r="168" spans="1:1">
      <c r="A168" s="23" t="s">
        <v>1336</v>
      </c>
    </row>
    <row r="169" spans="1:1">
      <c r="A169" s="23" t="s">
        <v>1337</v>
      </c>
    </row>
    <row r="170" spans="1:1">
      <c r="A170" s="23" t="s">
        <v>1338</v>
      </c>
    </row>
    <row r="171" spans="1:1">
      <c r="A171" s="23" t="s">
        <v>1339</v>
      </c>
    </row>
    <row r="172" spans="1:1">
      <c r="A172" s="23" t="s">
        <v>1340</v>
      </c>
    </row>
    <row r="173" spans="1:1">
      <c r="A173" s="23" t="s">
        <v>1341</v>
      </c>
    </row>
    <row r="174" spans="1:1">
      <c r="A174" s="23" t="s">
        <v>1342</v>
      </c>
    </row>
    <row r="175" spans="1:1">
      <c r="A175" s="23" t="s">
        <v>1343</v>
      </c>
    </row>
    <row r="176" spans="1:1">
      <c r="A176" s="23" t="s">
        <v>1344</v>
      </c>
    </row>
    <row r="177" spans="1:1">
      <c r="A177" s="23" t="s">
        <v>1345</v>
      </c>
    </row>
    <row r="178" spans="1:1">
      <c r="A178" s="23" t="s">
        <v>1346</v>
      </c>
    </row>
    <row r="179" spans="1:1">
      <c r="A179" s="23" t="s">
        <v>1347</v>
      </c>
    </row>
    <row r="180" spans="1:1">
      <c r="A180" s="23" t="s">
        <v>1348</v>
      </c>
    </row>
    <row r="181" spans="1:1">
      <c r="A181" s="23" t="s">
        <v>1349</v>
      </c>
    </row>
    <row r="182" spans="1:1">
      <c r="A182" s="23" t="s">
        <v>1350</v>
      </c>
    </row>
    <row r="183" spans="1:1">
      <c r="A183" s="23" t="s">
        <v>1351</v>
      </c>
    </row>
    <row r="184" spans="1:1">
      <c r="A184" s="23" t="s">
        <v>1352</v>
      </c>
    </row>
    <row r="185" spans="1:1">
      <c r="A185" s="23" t="s">
        <v>1353</v>
      </c>
    </row>
    <row r="186" spans="1:1">
      <c r="A186" s="23" t="s">
        <v>1354</v>
      </c>
    </row>
    <row r="187" spans="1:1">
      <c r="A187" s="23" t="s">
        <v>1355</v>
      </c>
    </row>
    <row r="188" spans="1:1">
      <c r="A188" s="23" t="s">
        <v>1356</v>
      </c>
    </row>
    <row r="189" spans="1:1">
      <c r="A189" s="23" t="s">
        <v>1357</v>
      </c>
    </row>
    <row r="190" spans="1:1">
      <c r="A190" s="23" t="s">
        <v>1358</v>
      </c>
    </row>
    <row r="191" spans="1:1">
      <c r="A191" s="23" t="s">
        <v>1359</v>
      </c>
    </row>
    <row r="192" spans="1:1">
      <c r="A192" s="23" t="s">
        <v>1360</v>
      </c>
    </row>
    <row r="193" spans="1:1">
      <c r="A193" s="23" t="s">
        <v>1361</v>
      </c>
    </row>
    <row r="194" spans="1:1">
      <c r="A194" s="23" t="s">
        <v>1362</v>
      </c>
    </row>
    <row r="195" spans="1:1">
      <c r="A195" s="23" t="s">
        <v>1363</v>
      </c>
    </row>
    <row r="196" spans="1:1">
      <c r="A196" s="23" t="s">
        <v>1364</v>
      </c>
    </row>
    <row r="197" spans="1:1">
      <c r="A197" s="23" t="s">
        <v>1365</v>
      </c>
    </row>
    <row r="198" spans="1:1">
      <c r="A198" s="23" t="s">
        <v>1366</v>
      </c>
    </row>
    <row r="199" spans="1:1">
      <c r="A199" s="23" t="s">
        <v>1367</v>
      </c>
    </row>
    <row r="200" spans="1:1">
      <c r="A200" s="23" t="s">
        <v>1368</v>
      </c>
    </row>
    <row r="201" spans="1:1">
      <c r="A201" s="23" t="s">
        <v>1369</v>
      </c>
    </row>
    <row r="202" spans="1:1">
      <c r="A202" s="23" t="s">
        <v>1370</v>
      </c>
    </row>
    <row r="203" spans="1:1">
      <c r="A203" s="23" t="s">
        <v>1371</v>
      </c>
    </row>
    <row r="204" spans="1:1">
      <c r="A204" s="23" t="s">
        <v>1372</v>
      </c>
    </row>
    <row r="205" spans="1:1">
      <c r="A205" s="23" t="s">
        <v>1373</v>
      </c>
    </row>
    <row r="206" spans="1:1">
      <c r="A206" s="23" t="s">
        <v>1374</v>
      </c>
    </row>
    <row r="207" spans="1:1">
      <c r="A207" s="23" t="s">
        <v>1375</v>
      </c>
    </row>
    <row r="208" spans="1:1">
      <c r="A208" s="23" t="s">
        <v>1376</v>
      </c>
    </row>
    <row r="209" spans="1:1">
      <c r="A209" s="23" t="s">
        <v>1377</v>
      </c>
    </row>
    <row r="210" spans="1:1">
      <c r="A210" s="23" t="s">
        <v>1378</v>
      </c>
    </row>
    <row r="211" spans="1:1">
      <c r="A211" s="23" t="s">
        <v>1379</v>
      </c>
    </row>
    <row r="212" spans="1:1">
      <c r="A212" s="23" t="s">
        <v>1380</v>
      </c>
    </row>
    <row r="213" spans="1:1">
      <c r="A213" s="23" t="s">
        <v>1381</v>
      </c>
    </row>
    <row r="214" spans="1:1">
      <c r="A214" s="23" t="s">
        <v>1382</v>
      </c>
    </row>
    <row r="215" spans="1:1">
      <c r="A215" s="23" t="s">
        <v>1383</v>
      </c>
    </row>
    <row r="216" spans="1:1">
      <c r="A216" s="23" t="s">
        <v>1384</v>
      </c>
    </row>
    <row r="217" spans="1:1">
      <c r="A217" s="23" t="s">
        <v>1385</v>
      </c>
    </row>
    <row r="218" spans="1:1">
      <c r="A218" s="23" t="s">
        <v>1386</v>
      </c>
    </row>
    <row r="219" spans="1:1">
      <c r="A219" s="23" t="s">
        <v>1387</v>
      </c>
    </row>
  </sheetData>
  <hyperlinks>
    <hyperlink ref="A1" r:id="rId1" xr:uid="{9A8459B5-194E-445C-95E4-113625926814}"/>
  </hyperlink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A733-96E0-4E65-BB98-39CF6755A40B}">
  <sheetPr codeName="Sheet24"/>
  <dimension ref="B3:D10"/>
  <sheetViews>
    <sheetView topLeftCell="B3" workbookViewId="0">
      <selection activeCell="M23" sqref="M23"/>
    </sheetView>
  </sheetViews>
  <sheetFormatPr defaultRowHeight="15"/>
  <cols>
    <col min="1" max="2" width="9.140625" style="5"/>
    <col min="3" max="3" width="9.85546875" style="5" customWidth="1"/>
    <col min="4" max="4" width="35.140625" style="5" customWidth="1"/>
    <col min="5" max="16384" width="9.140625" style="5"/>
  </cols>
  <sheetData>
    <row r="3" spans="2:4">
      <c r="B3" s="5" t="s">
        <v>1388</v>
      </c>
      <c r="C3" s="5" t="s">
        <v>1389</v>
      </c>
    </row>
    <row r="4" spans="2:4">
      <c r="B4" s="5">
        <v>1</v>
      </c>
      <c r="C4" s="5">
        <v>2</v>
      </c>
      <c r="D4" s="5" t="str">
        <f>REPT("|",C4)</f>
        <v>||</v>
      </c>
    </row>
    <row r="5" spans="2:4">
      <c r="B5" s="5">
        <v>2</v>
      </c>
      <c r="C5" s="5">
        <v>3</v>
      </c>
      <c r="D5" s="5" t="str">
        <f t="shared" ref="D5:D10" si="0">REPT("|",C5)</f>
        <v>|||</v>
      </c>
    </row>
    <row r="6" spans="2:4">
      <c r="B6" s="5">
        <v>3</v>
      </c>
      <c r="C6" s="5">
        <v>6</v>
      </c>
      <c r="D6" s="5" t="str">
        <f t="shared" si="0"/>
        <v>||||||</v>
      </c>
    </row>
    <row r="7" spans="2:4">
      <c r="B7" s="5">
        <v>4</v>
      </c>
      <c r="C7" s="5">
        <v>7</v>
      </c>
      <c r="D7" s="5" t="str">
        <f t="shared" si="0"/>
        <v>|||||||</v>
      </c>
    </row>
    <row r="8" spans="2:4">
      <c r="B8" s="5">
        <v>5</v>
      </c>
      <c r="C8" s="5">
        <v>9</v>
      </c>
      <c r="D8" s="5" t="str">
        <f t="shared" si="0"/>
        <v>|||||||||</v>
      </c>
    </row>
    <row r="9" spans="2:4">
      <c r="B9" s="5">
        <v>6</v>
      </c>
      <c r="C9" s="5">
        <v>33</v>
      </c>
      <c r="D9" s="5" t="str">
        <f t="shared" si="0"/>
        <v>|||||||||||||||||||||||||||||||||</v>
      </c>
    </row>
    <row r="10" spans="2:4">
      <c r="B10" s="5">
        <v>7</v>
      </c>
      <c r="C10" s="5">
        <v>28</v>
      </c>
      <c r="D10" s="5" t="str">
        <f t="shared" si="0"/>
        <v>||||||||||||||||||||||||||||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2B6C1-09E8-4DD9-9675-A39D82DCAD9B}">
  <sheetPr codeName="Sheet25"/>
  <dimension ref="B5:B13"/>
  <sheetViews>
    <sheetView workbookViewId="0">
      <selection activeCell="B14" sqref="B14"/>
    </sheetView>
  </sheetViews>
  <sheetFormatPr defaultRowHeight="12.75"/>
  <cols>
    <col min="1" max="1" width="9.140625" style="4"/>
    <col min="2" max="2" width="28" style="4" customWidth="1"/>
    <col min="3" max="16384" width="9.140625" style="4"/>
  </cols>
  <sheetData>
    <row r="5" spans="2:2">
      <c r="B5" s="4" t="s">
        <v>1390</v>
      </c>
    </row>
    <row r="6" spans="2:2">
      <c r="B6" s="4" t="s">
        <v>1391</v>
      </c>
    </row>
    <row r="7" spans="2:2">
      <c r="B7" s="4" t="s">
        <v>1392</v>
      </c>
    </row>
    <row r="8" spans="2:2">
      <c r="B8" s="4" t="s">
        <v>1393</v>
      </c>
    </row>
    <row r="9" spans="2:2">
      <c r="B9" s="4" t="s">
        <v>1394</v>
      </c>
    </row>
    <row r="10" spans="2:2">
      <c r="B10" s="4" t="s">
        <v>1395</v>
      </c>
    </row>
    <row r="11" spans="2:2">
      <c r="B11" s="4" t="s">
        <v>1396</v>
      </c>
    </row>
    <row r="12" spans="2:2">
      <c r="B12" s="4" t="s">
        <v>1397</v>
      </c>
    </row>
    <row r="13" spans="2:2">
      <c r="B13" s="4" t="s">
        <v>1398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87D5-7AF4-42D4-B443-82A96B70A5B6}">
  <sheetPr codeName="Sheet26">
    <pageSetUpPr fitToPage="1"/>
  </sheetPr>
  <dimension ref="A1:G13"/>
  <sheetViews>
    <sheetView topLeftCell="A8" workbookViewId="0">
      <selection activeCell="K8" sqref="K8"/>
    </sheetView>
  </sheetViews>
  <sheetFormatPr defaultRowHeight="12.75"/>
  <cols>
    <col min="1" max="1" width="16.5703125" style="24" customWidth="1"/>
    <col min="2" max="4" width="9.140625" style="24"/>
    <col min="5" max="5" width="11.28515625" style="24" customWidth="1"/>
    <col min="6" max="6" width="12.140625" style="24" customWidth="1"/>
    <col min="7" max="16384" width="9.140625" style="24"/>
  </cols>
  <sheetData>
    <row r="1" spans="1:7">
      <c r="A1" s="24" t="s">
        <v>1399</v>
      </c>
    </row>
    <row r="2" spans="1:7">
      <c r="A2" s="24" t="s">
        <v>1400</v>
      </c>
      <c r="B2" s="24" t="s">
        <v>1401</v>
      </c>
      <c r="C2" s="24" t="s">
        <v>1402</v>
      </c>
      <c r="D2" s="24" t="s">
        <v>1403</v>
      </c>
      <c r="E2" s="24" t="s">
        <v>1404</v>
      </c>
      <c r="F2" s="24" t="s">
        <v>1405</v>
      </c>
      <c r="G2" s="24" t="s">
        <v>1406</v>
      </c>
    </row>
    <row r="3" spans="1:7">
      <c r="A3" s="24" t="s">
        <v>1407</v>
      </c>
      <c r="B3" s="24">
        <f>FIND("+",A3,1)</f>
        <v>3</v>
      </c>
      <c r="C3" s="24">
        <f>FIND("+",A3,B3+1)</f>
        <v>7</v>
      </c>
      <c r="D3" s="24" t="str">
        <f>LEFT(A3,B3-1)</f>
        <v>10</v>
      </c>
      <c r="E3" s="24" t="str">
        <f>MID(A3,B3+1,C3-B3-1)</f>
        <v>300</v>
      </c>
      <c r="F3" s="24">
        <f>LEN(A3)</f>
        <v>10</v>
      </c>
      <c r="G3" s="24" t="str">
        <f>RIGHT(A3,F3-C3)</f>
        <v>400</v>
      </c>
    </row>
    <row r="4" spans="1:7">
      <c r="A4" s="24" t="s">
        <v>1408</v>
      </c>
      <c r="B4" s="24">
        <f>FIND("+",A4,1)</f>
        <v>2</v>
      </c>
      <c r="C4" s="24">
        <f>FIND("+",A4,B4+1)</f>
        <v>7</v>
      </c>
      <c r="D4" s="24" t="str">
        <f>LEFT(A4,B4-1)</f>
        <v>4</v>
      </c>
      <c r="E4" s="24" t="str">
        <f>MID(A4,B4+1,C4-B4-1)</f>
        <v>36.2</v>
      </c>
      <c r="F4" s="24">
        <f>LEN(A4)</f>
        <v>10</v>
      </c>
      <c r="G4" s="24" t="str">
        <f>RIGHT(A4,F4-C4)</f>
        <v>800</v>
      </c>
    </row>
    <row r="5" spans="1:7">
      <c r="A5" s="24" t="s">
        <v>1409</v>
      </c>
      <c r="B5" s="24">
        <f>FIND("+",A5,1)</f>
        <v>2</v>
      </c>
      <c r="C5" s="24">
        <f>FIND("+",A5,B5+1)</f>
        <v>5</v>
      </c>
      <c r="D5" s="24" t="str">
        <f>LEFT(A5,B5-1)</f>
        <v>3</v>
      </c>
      <c r="E5" s="24" t="str">
        <f>MID(A5,B5+1,C5-B5-1)</f>
        <v>23</v>
      </c>
      <c r="F5" s="24">
        <f>LEN(A5)</f>
        <v>9</v>
      </c>
      <c r="G5" s="24" t="str">
        <f>RIGHT(A5,F5-C5)</f>
        <v>4005</v>
      </c>
    </row>
    <row r="6" spans="1:7">
      <c r="A6" s="24" t="s">
        <v>1410</v>
      </c>
      <c r="B6" s="24">
        <f>FIND("+",A6,1)</f>
        <v>3</v>
      </c>
      <c r="C6" s="24">
        <f>FIND("+",A6,B6+1)</f>
        <v>5</v>
      </c>
      <c r="D6" s="24" t="str">
        <f>LEFT(A6,B6-1)</f>
        <v>18</v>
      </c>
      <c r="E6" s="24" t="str">
        <f>MID(A6,B6+1,C6-B6-1)</f>
        <v>1</v>
      </c>
      <c r="F6" s="24">
        <f>LEN(A6)</f>
        <v>10</v>
      </c>
      <c r="G6" s="24" t="str">
        <f>RIGHT(A6,F6-C6)</f>
        <v>57.31</v>
      </c>
    </row>
    <row r="8" spans="1:7">
      <c r="A8" s="24">
        <v>10</v>
      </c>
      <c r="B8" s="24">
        <v>300</v>
      </c>
      <c r="C8" s="24">
        <v>400</v>
      </c>
    </row>
    <row r="9" spans="1:7">
      <c r="A9" s="24">
        <v>4</v>
      </c>
      <c r="B9" s="24">
        <v>36.200000000000003</v>
      </c>
      <c r="C9" s="24">
        <v>800</v>
      </c>
    </row>
    <row r="10" spans="1:7">
      <c r="A10" s="24">
        <v>3</v>
      </c>
      <c r="B10" s="24">
        <v>23</v>
      </c>
      <c r="C10" s="24">
        <v>4005</v>
      </c>
    </row>
    <row r="11" spans="1:7">
      <c r="A11" s="24">
        <v>18</v>
      </c>
      <c r="B11" s="24">
        <v>1</v>
      </c>
      <c r="C11" s="24">
        <v>57.31</v>
      </c>
    </row>
    <row r="13" spans="1:7">
      <c r="A13" s="24" t="s">
        <v>1411</v>
      </c>
    </row>
  </sheetData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5C22-7E83-4E1D-B1BD-7DFB989A7979}">
  <sheetPr codeName="Sheet27">
    <pageSetUpPr fitToPage="1"/>
  </sheetPr>
  <dimension ref="A1:C6"/>
  <sheetViews>
    <sheetView workbookViewId="0">
      <selection activeCell="A3" sqref="A3"/>
    </sheetView>
  </sheetViews>
  <sheetFormatPr defaultRowHeight="12.75"/>
  <cols>
    <col min="1" max="1" width="16.5703125" style="24" customWidth="1"/>
    <col min="2" max="4" width="9.140625" style="24"/>
    <col min="5" max="5" width="11.28515625" style="24" customWidth="1"/>
    <col min="6" max="6" width="12.140625" style="24" customWidth="1"/>
    <col min="7" max="16384" width="9.140625" style="24"/>
  </cols>
  <sheetData>
    <row r="1" spans="1:3">
      <c r="A1" s="24" t="s">
        <v>1399</v>
      </c>
    </row>
    <row r="2" spans="1:3">
      <c r="A2" s="24" t="s">
        <v>1412</v>
      </c>
    </row>
    <row r="3" spans="1:3">
      <c r="A3" s="24">
        <v>10</v>
      </c>
      <c r="B3" s="24">
        <v>300</v>
      </c>
      <c r="C3" s="24">
        <v>400</v>
      </c>
    </row>
    <row r="4" spans="1:3">
      <c r="A4" s="24">
        <v>4</v>
      </c>
      <c r="B4" s="24">
        <v>36.200000000000003</v>
      </c>
      <c r="C4" s="24">
        <v>800</v>
      </c>
    </row>
    <row r="5" spans="1:3">
      <c r="A5" s="24">
        <v>3</v>
      </c>
      <c r="B5" s="24">
        <v>23</v>
      </c>
      <c r="C5" s="24">
        <v>4005</v>
      </c>
    </row>
    <row r="6" spans="1:3">
      <c r="A6" s="24">
        <v>18</v>
      </c>
      <c r="B6" s="24">
        <v>1</v>
      </c>
      <c r="C6" s="24">
        <v>57.31</v>
      </c>
    </row>
  </sheetData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80E0-CDA6-47E9-A680-138CF4B80DE7}">
  <sheetPr codeName="Sheet28"/>
  <dimension ref="B3:B6"/>
  <sheetViews>
    <sheetView workbookViewId="0">
      <selection activeCell="C10" sqref="C10"/>
    </sheetView>
  </sheetViews>
  <sheetFormatPr defaultRowHeight="12.75"/>
  <cols>
    <col min="1" max="1" width="9.140625" style="4"/>
    <col min="2" max="2" width="29.28515625" style="4" bestFit="1" customWidth="1"/>
    <col min="3" max="16384" width="9.140625" style="4"/>
  </cols>
  <sheetData>
    <row r="3" spans="2:2">
      <c r="B3" s="4" t="s">
        <v>1413</v>
      </c>
    </row>
    <row r="4" spans="2:2">
      <c r="B4" s="4" t="s">
        <v>1414</v>
      </c>
    </row>
    <row r="5" spans="2:2">
      <c r="B5" s="4" t="s">
        <v>1415</v>
      </c>
    </row>
    <row r="6" spans="2:2">
      <c r="B6" s="4" t="s">
        <v>1416</v>
      </c>
    </row>
  </sheetData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744E7-7C78-41E3-98DF-C109CC00D5B9}">
  <sheetPr codeName="Sheet29"/>
  <dimension ref="A1:D21"/>
  <sheetViews>
    <sheetView zoomScale="90" zoomScaleNormal="90" workbookViewId="0">
      <selection activeCell="C3" sqref="C3:D20"/>
    </sheetView>
  </sheetViews>
  <sheetFormatPr defaultColWidth="8.85546875" defaultRowHeight="12.75"/>
  <cols>
    <col min="1" max="1" width="19.28515625" style="11" customWidth="1"/>
    <col min="2" max="2" width="37.7109375" style="11" customWidth="1"/>
    <col min="3" max="3" width="19.85546875" style="11" customWidth="1"/>
    <col min="4" max="4" width="14.28515625" style="11" customWidth="1"/>
    <col min="5" max="16384" width="8.85546875" style="11"/>
  </cols>
  <sheetData>
    <row r="1" spans="1:4" ht="17.25">
      <c r="A1" s="25" t="s">
        <v>1417</v>
      </c>
      <c r="B1" s="25" t="s">
        <v>1418</v>
      </c>
    </row>
    <row r="2" spans="1:4" ht="17.25">
      <c r="A2" s="25"/>
    </row>
    <row r="3" spans="1:4" ht="17.25">
      <c r="A3" s="25" t="s">
        <v>1419</v>
      </c>
      <c r="B3" s="11" t="s">
        <v>1420</v>
      </c>
      <c r="C3" s="11" t="str">
        <f>LEFT(A3,4)</f>
        <v>Regg</v>
      </c>
    </row>
    <row r="4" spans="1:4">
      <c r="A4" s="26"/>
      <c r="B4" s="11" t="s">
        <v>1421</v>
      </c>
      <c r="C4" s="11" t="str">
        <f>RIGHT(A3,4)</f>
        <v>ller</v>
      </c>
    </row>
    <row r="5" spans="1:4">
      <c r="B5" s="11" t="s">
        <v>1422</v>
      </c>
      <c r="C5" s="11" t="str">
        <f>TRIM(A3)</f>
        <v>Reggie Miller</v>
      </c>
    </row>
    <row r="6" spans="1:4" ht="17.25">
      <c r="A6" s="25"/>
      <c r="B6" s="11" t="s">
        <v>1423</v>
      </c>
      <c r="C6" s="11">
        <f>LEN(A3)</f>
        <v>15</v>
      </c>
    </row>
    <row r="7" spans="1:4">
      <c r="B7" s="11" t="s">
        <v>1424</v>
      </c>
      <c r="C7" s="11">
        <f>LEN(C5)</f>
        <v>13</v>
      </c>
    </row>
    <row r="8" spans="1:4">
      <c r="B8" s="11" t="s">
        <v>1425</v>
      </c>
      <c r="C8" s="11" t="str">
        <f>MID(A3,2,5)</f>
        <v>eggie</v>
      </c>
    </row>
    <row r="9" spans="1:4">
      <c r="B9" s="11" t="s">
        <v>1426</v>
      </c>
      <c r="C9" s="11">
        <f>FIND(" ",A3,1)</f>
        <v>7</v>
      </c>
    </row>
    <row r="10" spans="1:4">
      <c r="B10" s="11" t="s">
        <v>1427</v>
      </c>
      <c r="C10" s="11">
        <f>FIND("r",A3,1)</f>
        <v>15</v>
      </c>
    </row>
    <row r="11" spans="1:4">
      <c r="B11" s="11" t="s">
        <v>1428</v>
      </c>
      <c r="C11" s="11">
        <f>SEARCH("r",A3,1)</f>
        <v>1</v>
      </c>
    </row>
    <row r="12" spans="1:4">
      <c r="B12" s="11" t="s">
        <v>1429</v>
      </c>
      <c r="C12" s="11" t="str">
        <f>A1&amp;" "&amp;B1</f>
        <v>Reggie Miller</v>
      </c>
      <c r="D12" s="11" t="str">
        <f>CONCATENATE(A1," ",B1)</f>
        <v>Reggie Miller</v>
      </c>
    </row>
    <row r="13" spans="1:4">
      <c r="B13" s="11" t="s">
        <v>1430</v>
      </c>
      <c r="C13" s="11" t="str">
        <f>REPLACE(A3,3,2,"nn")</f>
        <v>Rennie   Miller</v>
      </c>
    </row>
    <row r="14" spans="1:4">
      <c r="A14" s="11" t="s">
        <v>1431</v>
      </c>
      <c r="B14" s="11" t="s">
        <v>1432</v>
      </c>
    </row>
    <row r="15" spans="1:4">
      <c r="A15" s="27" t="s">
        <v>1433</v>
      </c>
      <c r="B15" s="11">
        <f>VALUE(A15)</f>
        <v>31</v>
      </c>
    </row>
    <row r="16" spans="1:4">
      <c r="B16" s="11" t="s">
        <v>1434</v>
      </c>
      <c r="C16" s="11" t="str">
        <f>LOWER(C12)</f>
        <v>reggie miller</v>
      </c>
    </row>
    <row r="17" spans="2:4">
      <c r="B17" s="11" t="s">
        <v>1435</v>
      </c>
      <c r="C17" s="11" t="str">
        <f>UPPER(C16)</f>
        <v>REGGIE MILLER</v>
      </c>
      <c r="D17" s="11" t="s">
        <v>1436</v>
      </c>
    </row>
    <row r="18" spans="2:4">
      <c r="B18" s="11" t="s">
        <v>1437</v>
      </c>
      <c r="C18" s="11" t="str">
        <f>PROPER(C17)</f>
        <v>Reggie Miller</v>
      </c>
    </row>
    <row r="19" spans="2:4">
      <c r="B19" s="11" t="s">
        <v>1438</v>
      </c>
      <c r="C19" s="11" t="str">
        <f>SUBSTITUTE(D17," ","*")</f>
        <v>I*LOVE*EXCEL*2016!</v>
      </c>
    </row>
    <row r="20" spans="2:4">
      <c r="B20" s="11" t="s">
        <v>1439</v>
      </c>
      <c r="C20" s="11" t="str">
        <f>SUBSTITUTE(D17," ","*",3)</f>
        <v>I LOVE EXCEL*2016!</v>
      </c>
    </row>
    <row r="21" spans="2:4" ht="17.25">
      <c r="B21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ABF2-2098-430A-9ED3-273B15231979}">
  <sheetPr codeName="Sheet3"/>
  <dimension ref="C5:C8"/>
  <sheetViews>
    <sheetView workbookViewId="0">
      <selection activeCell="C5" sqref="C5"/>
    </sheetView>
  </sheetViews>
  <sheetFormatPr defaultRowHeight="12.75"/>
  <cols>
    <col min="1" max="2" width="9.140625" style="4"/>
    <col min="3" max="3" width="35" style="4" customWidth="1"/>
    <col min="4" max="16384" width="9.140625" style="4"/>
  </cols>
  <sheetData>
    <row r="5" spans="3:3">
      <c r="C5" s="4" t="s">
        <v>18</v>
      </c>
    </row>
    <row r="6" spans="3:3">
      <c r="C6" s="4" t="s">
        <v>19</v>
      </c>
    </row>
    <row r="7" spans="3:3">
      <c r="C7" s="4" t="s">
        <v>20</v>
      </c>
    </row>
    <row r="8" spans="3:3">
      <c r="C8" s="4" t="s">
        <v>21</v>
      </c>
    </row>
  </sheetData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0BE7-A95D-40F3-AC97-4DB21BFA4B9F}">
  <sheetPr codeName="Sheet30"/>
  <dimension ref="A1:F65"/>
  <sheetViews>
    <sheetView workbookViewId="0">
      <selection activeCell="B1" sqref="B1:F110"/>
    </sheetView>
  </sheetViews>
  <sheetFormatPr defaultRowHeight="12.75"/>
  <cols>
    <col min="1" max="1" width="13.85546875" style="4" customWidth="1"/>
    <col min="2" max="16384" width="9.140625" style="4"/>
  </cols>
  <sheetData>
    <row r="1" spans="1:6" ht="13.5" thickBot="1">
      <c r="A1" s="28" t="s">
        <v>1440</v>
      </c>
      <c r="D1" s="29"/>
      <c r="E1" s="29"/>
      <c r="F1" s="30"/>
    </row>
    <row r="2" spans="1:6" ht="13.5" thickTop="1">
      <c r="A2" s="31" t="s">
        <v>1441</v>
      </c>
    </row>
    <row r="3" spans="1:6">
      <c r="A3" s="31" t="s">
        <v>1442</v>
      </c>
    </row>
    <row r="4" spans="1:6">
      <c r="A4" s="31" t="s">
        <v>1443</v>
      </c>
    </row>
    <row r="5" spans="1:6">
      <c r="A5" s="31" t="s">
        <v>1444</v>
      </c>
    </row>
    <row r="6" spans="1:6">
      <c r="A6" s="31" t="s">
        <v>1445</v>
      </c>
    </row>
    <row r="7" spans="1:6">
      <c r="A7" s="31" t="s">
        <v>1446</v>
      </c>
    </row>
    <row r="8" spans="1:6">
      <c r="A8" s="31" t="s">
        <v>1447</v>
      </c>
    </row>
    <row r="9" spans="1:6">
      <c r="A9" s="31" t="s">
        <v>1448</v>
      </c>
    </row>
    <row r="10" spans="1:6">
      <c r="A10" s="31" t="s">
        <v>1449</v>
      </c>
    </row>
    <row r="11" spans="1:6">
      <c r="A11" s="31" t="s">
        <v>1450</v>
      </c>
    </row>
    <row r="12" spans="1:6">
      <c r="A12" s="31" t="s">
        <v>1451</v>
      </c>
    </row>
    <row r="13" spans="1:6">
      <c r="A13" s="31" t="s">
        <v>1452</v>
      </c>
    </row>
    <row r="14" spans="1:6">
      <c r="A14" s="31" t="s">
        <v>1453</v>
      </c>
    </row>
    <row r="15" spans="1:6">
      <c r="A15" s="31" t="s">
        <v>1454</v>
      </c>
    </row>
    <row r="16" spans="1:6">
      <c r="A16" s="31" t="s">
        <v>1455</v>
      </c>
    </row>
    <row r="17" spans="1:1">
      <c r="A17" s="31" t="s">
        <v>1456</v>
      </c>
    </row>
    <row r="18" spans="1:1">
      <c r="A18" s="31" t="s">
        <v>1457</v>
      </c>
    </row>
    <row r="19" spans="1:1">
      <c r="A19" s="31" t="s">
        <v>1458</v>
      </c>
    </row>
    <row r="20" spans="1:1">
      <c r="A20" s="31" t="s">
        <v>1459</v>
      </c>
    </row>
    <row r="21" spans="1:1">
      <c r="A21" s="31" t="s">
        <v>1460</v>
      </c>
    </row>
    <row r="22" spans="1:1">
      <c r="A22" s="31" t="s">
        <v>1461</v>
      </c>
    </row>
    <row r="23" spans="1:1">
      <c r="A23" s="31" t="s">
        <v>1462</v>
      </c>
    </row>
    <row r="24" spans="1:1">
      <c r="A24" s="31" t="s">
        <v>1463</v>
      </c>
    </row>
    <row r="25" spans="1:1">
      <c r="A25" s="31" t="s">
        <v>1464</v>
      </c>
    </row>
    <row r="26" spans="1:1">
      <c r="A26" s="31" t="s">
        <v>1465</v>
      </c>
    </row>
    <row r="27" spans="1:1">
      <c r="A27" s="31" t="s">
        <v>1466</v>
      </c>
    </row>
    <row r="28" spans="1:1">
      <c r="A28" s="31" t="s">
        <v>1467</v>
      </c>
    </row>
    <row r="29" spans="1:1">
      <c r="A29" s="31" t="s">
        <v>1468</v>
      </c>
    </row>
    <row r="30" spans="1:1">
      <c r="A30" s="31" t="s">
        <v>1469</v>
      </c>
    </row>
    <row r="31" spans="1:1">
      <c r="A31" s="31" t="s">
        <v>1470</v>
      </c>
    </row>
    <row r="32" spans="1:1">
      <c r="A32" s="31" t="s">
        <v>1471</v>
      </c>
    </row>
    <row r="33" spans="1:1">
      <c r="A33" s="31" t="s">
        <v>1472</v>
      </c>
    </row>
    <row r="34" spans="1:1">
      <c r="A34" s="31" t="s">
        <v>1473</v>
      </c>
    </row>
    <row r="35" spans="1:1">
      <c r="A35" s="31" t="s">
        <v>1474</v>
      </c>
    </row>
    <row r="36" spans="1:1">
      <c r="A36" s="31" t="s">
        <v>1475</v>
      </c>
    </row>
    <row r="37" spans="1:1">
      <c r="A37" s="31" t="s">
        <v>1476</v>
      </c>
    </row>
    <row r="38" spans="1:1">
      <c r="A38" s="31" t="s">
        <v>1477</v>
      </c>
    </row>
    <row r="39" spans="1:1">
      <c r="A39" s="31" t="s">
        <v>1478</v>
      </c>
    </row>
    <row r="40" spans="1:1">
      <c r="A40" s="31" t="s">
        <v>1479</v>
      </c>
    </row>
    <row r="41" spans="1:1">
      <c r="A41" s="31" t="s">
        <v>1480</v>
      </c>
    </row>
    <row r="42" spans="1:1">
      <c r="A42" s="31" t="s">
        <v>1481</v>
      </c>
    </row>
    <row r="43" spans="1:1">
      <c r="A43" s="31" t="s">
        <v>1482</v>
      </c>
    </row>
    <row r="44" spans="1:1">
      <c r="A44" s="31" t="s">
        <v>1483</v>
      </c>
    </row>
    <row r="45" spans="1:1">
      <c r="A45" s="31" t="s">
        <v>1484</v>
      </c>
    </row>
    <row r="46" spans="1:1">
      <c r="A46" s="31" t="s">
        <v>1485</v>
      </c>
    </row>
    <row r="47" spans="1:1">
      <c r="A47" s="31" t="s">
        <v>1486</v>
      </c>
    </row>
    <row r="48" spans="1:1">
      <c r="A48" s="31" t="s">
        <v>1487</v>
      </c>
    </row>
    <row r="49" spans="1:1">
      <c r="A49" s="31" t="s">
        <v>1488</v>
      </c>
    </row>
    <row r="50" spans="1:1">
      <c r="A50" s="31" t="s">
        <v>1489</v>
      </c>
    </row>
    <row r="51" spans="1:1">
      <c r="A51" s="31" t="s">
        <v>1490</v>
      </c>
    </row>
    <row r="52" spans="1:1">
      <c r="A52" s="31" t="s">
        <v>1491</v>
      </c>
    </row>
    <row r="53" spans="1:1">
      <c r="A53" s="31" t="s">
        <v>1492</v>
      </c>
    </row>
    <row r="54" spans="1:1">
      <c r="A54" s="31" t="s">
        <v>1493</v>
      </c>
    </row>
    <row r="55" spans="1:1">
      <c r="A55" s="31" t="s">
        <v>1494</v>
      </c>
    </row>
    <row r="56" spans="1:1">
      <c r="A56" s="31" t="s">
        <v>1495</v>
      </c>
    </row>
    <row r="57" spans="1:1">
      <c r="A57" s="31" t="s">
        <v>1496</v>
      </c>
    </row>
    <row r="58" spans="1:1">
      <c r="A58" s="31" t="s">
        <v>1497</v>
      </c>
    </row>
    <row r="59" spans="1:1">
      <c r="A59" s="31" t="s">
        <v>1498</v>
      </c>
    </row>
    <row r="60" spans="1:1">
      <c r="A60" s="31" t="s">
        <v>1499</v>
      </c>
    </row>
    <row r="61" spans="1:1">
      <c r="A61" s="31" t="s">
        <v>1500</v>
      </c>
    </row>
    <row r="62" spans="1:1">
      <c r="A62" s="31" t="s">
        <v>1501</v>
      </c>
    </row>
    <row r="63" spans="1:1">
      <c r="A63" s="31" t="s">
        <v>1502</v>
      </c>
    </row>
    <row r="64" spans="1:1">
      <c r="A64" s="31" t="s">
        <v>1503</v>
      </c>
    </row>
    <row r="65" spans="1:1">
      <c r="A65" s="31" t="s">
        <v>1504</v>
      </c>
    </row>
  </sheetData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0C2D-0B2E-4951-816F-5C0B93833883}">
  <sheetPr codeName="Sheet31"/>
  <dimension ref="A1:J111"/>
  <sheetViews>
    <sheetView topLeftCell="F56" zoomScale="120" zoomScaleNormal="120" workbookViewId="0">
      <selection activeCell="H61" sqref="H61"/>
    </sheetView>
  </sheetViews>
  <sheetFormatPr defaultRowHeight="15"/>
  <cols>
    <col min="1" max="1" width="34.28515625" style="3" bestFit="1" customWidth="1"/>
    <col min="2" max="2" width="21" style="3" customWidth="1"/>
    <col min="3" max="9" width="9.140625" style="3"/>
    <col min="10" max="10" width="16" style="3" customWidth="1"/>
    <col min="11" max="16384" width="9.140625" style="3"/>
  </cols>
  <sheetData>
    <row r="1" spans="1:9">
      <c r="A1" s="3" t="s">
        <v>1505</v>
      </c>
    </row>
    <row r="2" spans="1:9">
      <c r="H2" s="3" t="s">
        <v>1506</v>
      </c>
    </row>
    <row r="3" spans="1:9">
      <c r="H3" s="3" t="s">
        <v>1507</v>
      </c>
    </row>
    <row r="4" spans="1:9">
      <c r="H4" s="3" t="s">
        <v>1508</v>
      </c>
    </row>
    <row r="5" spans="1:9">
      <c r="A5" s="3" t="s">
        <v>1509</v>
      </c>
      <c r="B5" s="3" t="s">
        <v>1510</v>
      </c>
      <c r="H5" s="3" t="s">
        <v>1511</v>
      </c>
    </row>
    <row r="6" spans="1:9">
      <c r="A6" s="9" t="s">
        <v>1512</v>
      </c>
      <c r="B6" s="3" t="s">
        <v>1513</v>
      </c>
      <c r="C6" s="32" t="str">
        <f>HYPERLINK(A6,B6)</f>
        <v>Unicode List</v>
      </c>
      <c r="H6" s="3" t="s">
        <v>1514</v>
      </c>
    </row>
    <row r="7" spans="1:9">
      <c r="A7" s="3" t="s">
        <v>1512</v>
      </c>
      <c r="B7" s="3" t="s">
        <v>1515</v>
      </c>
      <c r="C7" s="9" t="str">
        <f>HYPERLINK(A7,B7)</f>
        <v>Unicode characters</v>
      </c>
      <c r="H7" s="32"/>
    </row>
    <row r="11" spans="1:9">
      <c r="F11" s="3">
        <v>900</v>
      </c>
      <c r="G11" s="3" t="str">
        <f>_xlfn.UNICHAR(F11)</f>
        <v>΄</v>
      </c>
    </row>
    <row r="12" spans="1:9">
      <c r="F12" s="3">
        <v>901</v>
      </c>
      <c r="G12" s="3" t="str">
        <f t="shared" ref="G12:G75" si="0">_xlfn.UNICHAR(F12)</f>
        <v>΅</v>
      </c>
    </row>
    <row r="13" spans="1:9">
      <c r="F13" s="3">
        <v>902</v>
      </c>
      <c r="G13" s="3" t="str">
        <f t="shared" si="0"/>
        <v>Ά</v>
      </c>
    </row>
    <row r="14" spans="1:9">
      <c r="F14" s="3">
        <v>903</v>
      </c>
      <c r="G14" s="3" t="str">
        <f t="shared" si="0"/>
        <v>·</v>
      </c>
    </row>
    <row r="15" spans="1:9">
      <c r="F15" s="3">
        <v>904</v>
      </c>
      <c r="G15" s="3" t="str">
        <f t="shared" si="0"/>
        <v>Έ</v>
      </c>
      <c r="I15" s="3">
        <f>_xlfn.UNICODE(G21)</f>
        <v>910</v>
      </c>
    </row>
    <row r="16" spans="1:9">
      <c r="F16" s="3">
        <v>905</v>
      </c>
      <c r="G16" s="3" t="str">
        <f t="shared" si="0"/>
        <v>Ή</v>
      </c>
    </row>
    <row r="17" spans="6:7">
      <c r="F17" s="3">
        <v>906</v>
      </c>
      <c r="G17" s="3" t="str">
        <f t="shared" si="0"/>
        <v>Ί</v>
      </c>
    </row>
    <row r="18" spans="6:7">
      <c r="F18" s="3">
        <v>907</v>
      </c>
      <c r="G18" s="3" t="str">
        <f t="shared" si="0"/>
        <v>΋</v>
      </c>
    </row>
    <row r="19" spans="6:7">
      <c r="F19" s="3">
        <v>908</v>
      </c>
      <c r="G19" s="3" t="str">
        <f t="shared" si="0"/>
        <v>Ό</v>
      </c>
    </row>
    <row r="20" spans="6:7">
      <c r="F20" s="3">
        <v>909</v>
      </c>
      <c r="G20" s="3" t="str">
        <f t="shared" si="0"/>
        <v>΍</v>
      </c>
    </row>
    <row r="21" spans="6:7">
      <c r="F21" s="3">
        <v>910</v>
      </c>
      <c r="G21" s="3" t="str">
        <f t="shared" si="0"/>
        <v>Ύ</v>
      </c>
    </row>
    <row r="22" spans="6:7">
      <c r="F22" s="3">
        <v>911</v>
      </c>
      <c r="G22" s="3" t="str">
        <f t="shared" si="0"/>
        <v>Ώ</v>
      </c>
    </row>
    <row r="23" spans="6:7">
      <c r="F23" s="3">
        <v>912</v>
      </c>
      <c r="G23" s="3" t="str">
        <f t="shared" si="0"/>
        <v>ΐ</v>
      </c>
    </row>
    <row r="24" spans="6:7">
      <c r="F24" s="3">
        <v>913</v>
      </c>
      <c r="G24" s="3" t="str">
        <f t="shared" si="0"/>
        <v>Α</v>
      </c>
    </row>
    <row r="25" spans="6:7">
      <c r="F25" s="3">
        <v>914</v>
      </c>
      <c r="G25" s="3" t="str">
        <f t="shared" si="0"/>
        <v>Β</v>
      </c>
    </row>
    <row r="26" spans="6:7">
      <c r="F26" s="3">
        <v>915</v>
      </c>
      <c r="G26" s="3" t="str">
        <f t="shared" si="0"/>
        <v>Γ</v>
      </c>
    </row>
    <row r="27" spans="6:7">
      <c r="F27" s="3">
        <v>916</v>
      </c>
      <c r="G27" s="3" t="str">
        <f t="shared" si="0"/>
        <v>Δ</v>
      </c>
    </row>
    <row r="28" spans="6:7">
      <c r="F28" s="3">
        <v>917</v>
      </c>
      <c r="G28" s="3" t="str">
        <f t="shared" si="0"/>
        <v>Ε</v>
      </c>
    </row>
    <row r="29" spans="6:7">
      <c r="F29" s="3">
        <v>918</v>
      </c>
      <c r="G29" s="3" t="str">
        <f t="shared" si="0"/>
        <v>Ζ</v>
      </c>
    </row>
    <row r="30" spans="6:7">
      <c r="F30" s="3">
        <v>919</v>
      </c>
      <c r="G30" s="3" t="str">
        <f t="shared" si="0"/>
        <v>Η</v>
      </c>
    </row>
    <row r="31" spans="6:7">
      <c r="F31" s="3">
        <v>920</v>
      </c>
      <c r="G31" s="3" t="str">
        <f t="shared" si="0"/>
        <v>Θ</v>
      </c>
    </row>
    <row r="32" spans="6:7">
      <c r="F32" s="3">
        <v>921</v>
      </c>
      <c r="G32" s="3" t="str">
        <f t="shared" si="0"/>
        <v>Ι</v>
      </c>
    </row>
    <row r="33" spans="6:7">
      <c r="F33" s="3">
        <v>922</v>
      </c>
      <c r="G33" s="3" t="str">
        <f t="shared" si="0"/>
        <v>Κ</v>
      </c>
    </row>
    <row r="34" spans="6:7">
      <c r="F34" s="3">
        <v>923</v>
      </c>
      <c r="G34" s="3" t="str">
        <f t="shared" si="0"/>
        <v>Λ</v>
      </c>
    </row>
    <row r="35" spans="6:7">
      <c r="F35" s="3">
        <v>924</v>
      </c>
      <c r="G35" s="3" t="str">
        <f t="shared" si="0"/>
        <v>Μ</v>
      </c>
    </row>
    <row r="36" spans="6:7">
      <c r="F36" s="3">
        <v>925</v>
      </c>
      <c r="G36" s="3" t="str">
        <f t="shared" si="0"/>
        <v>Ν</v>
      </c>
    </row>
    <row r="37" spans="6:7">
      <c r="F37" s="3">
        <v>926</v>
      </c>
      <c r="G37" s="3" t="str">
        <f t="shared" si="0"/>
        <v>Ξ</v>
      </c>
    </row>
    <row r="38" spans="6:7">
      <c r="F38" s="3">
        <v>927</v>
      </c>
      <c r="G38" s="3" t="str">
        <f t="shared" si="0"/>
        <v>Ο</v>
      </c>
    </row>
    <row r="39" spans="6:7">
      <c r="F39" s="3">
        <v>928</v>
      </c>
      <c r="G39" s="3" t="str">
        <f t="shared" si="0"/>
        <v>Π</v>
      </c>
    </row>
    <row r="40" spans="6:7">
      <c r="F40" s="3">
        <v>929</v>
      </c>
      <c r="G40" s="3" t="str">
        <f t="shared" si="0"/>
        <v>Ρ</v>
      </c>
    </row>
    <row r="41" spans="6:7">
      <c r="F41" s="3">
        <v>930</v>
      </c>
      <c r="G41" s="3" t="str">
        <f t="shared" si="0"/>
        <v>΢</v>
      </c>
    </row>
    <row r="42" spans="6:7">
      <c r="F42" s="3">
        <v>931</v>
      </c>
      <c r="G42" s="33" t="str">
        <f t="shared" si="0"/>
        <v>Σ</v>
      </c>
    </row>
    <row r="43" spans="6:7">
      <c r="F43" s="3">
        <v>932</v>
      </c>
      <c r="G43" s="3" t="str">
        <f t="shared" si="0"/>
        <v>Τ</v>
      </c>
    </row>
    <row r="44" spans="6:7">
      <c r="F44" s="3">
        <v>933</v>
      </c>
      <c r="G44" s="3" t="str">
        <f t="shared" si="0"/>
        <v>Υ</v>
      </c>
    </row>
    <row r="45" spans="6:7">
      <c r="F45" s="3">
        <v>934</v>
      </c>
      <c r="G45" s="3" t="str">
        <f t="shared" si="0"/>
        <v>Φ</v>
      </c>
    </row>
    <row r="46" spans="6:7">
      <c r="F46" s="3">
        <v>935</v>
      </c>
      <c r="G46" s="3" t="str">
        <f t="shared" si="0"/>
        <v>Χ</v>
      </c>
    </row>
    <row r="47" spans="6:7">
      <c r="F47" s="3">
        <v>936</v>
      </c>
      <c r="G47" s="3" t="str">
        <f t="shared" si="0"/>
        <v>Ψ</v>
      </c>
    </row>
    <row r="48" spans="6:7">
      <c r="F48" s="3">
        <v>937</v>
      </c>
      <c r="G48" s="3" t="str">
        <f t="shared" si="0"/>
        <v>Ω</v>
      </c>
    </row>
    <row r="49" spans="6:7">
      <c r="F49" s="3">
        <v>938</v>
      </c>
      <c r="G49" s="3" t="str">
        <f t="shared" si="0"/>
        <v>Ϊ</v>
      </c>
    </row>
    <row r="50" spans="6:7">
      <c r="F50" s="3">
        <v>939</v>
      </c>
      <c r="G50" s="3" t="str">
        <f t="shared" si="0"/>
        <v>Ϋ</v>
      </c>
    </row>
    <row r="51" spans="6:7">
      <c r="F51" s="3">
        <v>940</v>
      </c>
      <c r="G51" s="3" t="str">
        <f t="shared" si="0"/>
        <v>ά</v>
      </c>
    </row>
    <row r="52" spans="6:7">
      <c r="F52" s="3">
        <v>941</v>
      </c>
      <c r="G52" s="3" t="str">
        <f t="shared" si="0"/>
        <v>έ</v>
      </c>
    </row>
    <row r="53" spans="6:7">
      <c r="F53" s="3">
        <v>942</v>
      </c>
      <c r="G53" s="3" t="str">
        <f t="shared" si="0"/>
        <v>ή</v>
      </c>
    </row>
    <row r="54" spans="6:7">
      <c r="F54" s="3">
        <v>943</v>
      </c>
      <c r="G54" s="3" t="str">
        <f t="shared" si="0"/>
        <v>ί</v>
      </c>
    </row>
    <row r="55" spans="6:7">
      <c r="F55" s="3">
        <v>944</v>
      </c>
      <c r="G55" s="3" t="str">
        <f t="shared" si="0"/>
        <v>ΰ</v>
      </c>
    </row>
    <row r="56" spans="6:7">
      <c r="F56" s="3">
        <v>945</v>
      </c>
      <c r="G56" s="3" t="str">
        <f t="shared" si="0"/>
        <v>α</v>
      </c>
    </row>
    <row r="57" spans="6:7">
      <c r="F57" s="3">
        <v>946</v>
      </c>
      <c r="G57" s="3" t="str">
        <f t="shared" si="0"/>
        <v>β</v>
      </c>
    </row>
    <row r="58" spans="6:7">
      <c r="F58" s="3">
        <v>947</v>
      </c>
      <c r="G58" s="3" t="str">
        <f t="shared" si="0"/>
        <v>γ</v>
      </c>
    </row>
    <row r="59" spans="6:7">
      <c r="F59" s="3">
        <v>948</v>
      </c>
      <c r="G59" s="3" t="str">
        <f t="shared" si="0"/>
        <v>δ</v>
      </c>
    </row>
    <row r="60" spans="6:7">
      <c r="F60" s="3">
        <v>949</v>
      </c>
      <c r="G60" s="3" t="str">
        <f t="shared" si="0"/>
        <v>ε</v>
      </c>
    </row>
    <row r="61" spans="6:7">
      <c r="F61" s="3">
        <v>950</v>
      </c>
      <c r="G61" s="3" t="str">
        <f t="shared" si="0"/>
        <v>ζ</v>
      </c>
    </row>
    <row r="62" spans="6:7">
      <c r="F62" s="3">
        <v>951</v>
      </c>
      <c r="G62" s="3" t="str">
        <f t="shared" si="0"/>
        <v>η</v>
      </c>
    </row>
    <row r="63" spans="6:7">
      <c r="F63" s="3">
        <v>952</v>
      </c>
      <c r="G63" s="3" t="str">
        <f t="shared" si="0"/>
        <v>θ</v>
      </c>
    </row>
    <row r="64" spans="6:7">
      <c r="F64" s="3">
        <v>953</v>
      </c>
      <c r="G64" s="3" t="str">
        <f t="shared" si="0"/>
        <v>ι</v>
      </c>
    </row>
    <row r="65" spans="6:10">
      <c r="F65" s="3">
        <v>954</v>
      </c>
      <c r="G65" s="3" t="str">
        <f t="shared" si="0"/>
        <v>κ</v>
      </c>
      <c r="I65" s="3">
        <f>_xlfn.UNICODE(G67)</f>
        <v>956</v>
      </c>
      <c r="J65" s="3" t="str">
        <f ca="1">_xlfn.FORMULATEXT(I65)</f>
        <v>=UNICODE(G67)</v>
      </c>
    </row>
    <row r="66" spans="6:10">
      <c r="F66" s="3">
        <v>955</v>
      </c>
      <c r="G66" s="3" t="str">
        <f t="shared" si="0"/>
        <v>λ</v>
      </c>
    </row>
    <row r="67" spans="6:10">
      <c r="F67" s="3">
        <v>956</v>
      </c>
      <c r="G67" s="33" t="str">
        <f t="shared" si="0"/>
        <v>μ</v>
      </c>
      <c r="H67" s="3" t="str">
        <f ca="1">_xlfn.FORMULATEXT(G67)</f>
        <v>=UNICHAR(F67)</v>
      </c>
    </row>
    <row r="68" spans="6:10">
      <c r="F68" s="3">
        <v>957</v>
      </c>
      <c r="G68" s="3" t="str">
        <f t="shared" si="0"/>
        <v>ν</v>
      </c>
    </row>
    <row r="69" spans="6:10">
      <c r="F69" s="3">
        <v>958</v>
      </c>
      <c r="G69" s="3" t="str">
        <f t="shared" si="0"/>
        <v>ξ</v>
      </c>
    </row>
    <row r="70" spans="6:10">
      <c r="F70" s="3">
        <v>959</v>
      </c>
      <c r="G70" s="3" t="str">
        <f t="shared" si="0"/>
        <v>ο</v>
      </c>
    </row>
    <row r="71" spans="6:10">
      <c r="F71" s="3">
        <v>960</v>
      </c>
      <c r="G71" s="3" t="str">
        <f t="shared" si="0"/>
        <v>π</v>
      </c>
    </row>
    <row r="72" spans="6:10">
      <c r="F72" s="3">
        <v>961</v>
      </c>
      <c r="G72" s="3" t="str">
        <f t="shared" si="0"/>
        <v>ρ</v>
      </c>
    </row>
    <row r="73" spans="6:10">
      <c r="F73" s="3">
        <v>962</v>
      </c>
      <c r="G73" s="3" t="str">
        <f t="shared" si="0"/>
        <v>ς</v>
      </c>
    </row>
    <row r="74" spans="6:10">
      <c r="F74" s="3">
        <v>963</v>
      </c>
      <c r="G74" s="3" t="str">
        <f t="shared" si="0"/>
        <v>σ</v>
      </c>
    </row>
    <row r="75" spans="6:10">
      <c r="F75" s="3">
        <v>964</v>
      </c>
      <c r="G75" s="3" t="str">
        <f t="shared" si="0"/>
        <v>τ</v>
      </c>
    </row>
    <row r="76" spans="6:10">
      <c r="F76" s="3">
        <v>965</v>
      </c>
      <c r="G76" s="3" t="str">
        <f t="shared" ref="G76:G111" si="1">_xlfn.UNICHAR(F76)</f>
        <v>υ</v>
      </c>
    </row>
    <row r="77" spans="6:10">
      <c r="F77" s="3">
        <v>966</v>
      </c>
      <c r="G77" s="3" t="str">
        <f t="shared" si="1"/>
        <v>φ</v>
      </c>
    </row>
    <row r="78" spans="6:10">
      <c r="F78" s="3">
        <v>967</v>
      </c>
      <c r="G78" s="3" t="str">
        <f t="shared" si="1"/>
        <v>χ</v>
      </c>
    </row>
    <row r="79" spans="6:10">
      <c r="F79" s="3">
        <v>968</v>
      </c>
      <c r="G79" s="3" t="str">
        <f t="shared" si="1"/>
        <v>ψ</v>
      </c>
    </row>
    <row r="80" spans="6:10">
      <c r="F80" s="3">
        <v>969</v>
      </c>
      <c r="G80" s="3" t="str">
        <f t="shared" si="1"/>
        <v>ω</v>
      </c>
    </row>
    <row r="81" spans="6:7">
      <c r="F81" s="3">
        <v>970</v>
      </c>
      <c r="G81" s="3" t="str">
        <f t="shared" si="1"/>
        <v>ϊ</v>
      </c>
    </row>
    <row r="82" spans="6:7">
      <c r="F82" s="3">
        <v>971</v>
      </c>
      <c r="G82" s="3" t="str">
        <f t="shared" si="1"/>
        <v>ϋ</v>
      </c>
    </row>
    <row r="83" spans="6:7">
      <c r="F83" s="3">
        <v>972</v>
      </c>
      <c r="G83" s="3" t="str">
        <f t="shared" si="1"/>
        <v>ό</v>
      </c>
    </row>
    <row r="84" spans="6:7">
      <c r="F84" s="3">
        <v>973</v>
      </c>
      <c r="G84" s="3" t="str">
        <f t="shared" si="1"/>
        <v>ύ</v>
      </c>
    </row>
    <row r="85" spans="6:7">
      <c r="F85" s="3">
        <v>974</v>
      </c>
      <c r="G85" s="3" t="str">
        <f t="shared" si="1"/>
        <v>ώ</v>
      </c>
    </row>
    <row r="86" spans="6:7">
      <c r="F86" s="3">
        <v>975</v>
      </c>
      <c r="G86" s="3" t="str">
        <f t="shared" si="1"/>
        <v>Ϗ</v>
      </c>
    </row>
    <row r="87" spans="6:7">
      <c r="F87" s="3">
        <v>976</v>
      </c>
      <c r="G87" s="3" t="str">
        <f t="shared" si="1"/>
        <v>ϐ</v>
      </c>
    </row>
    <row r="88" spans="6:7">
      <c r="F88" s="3">
        <v>977</v>
      </c>
      <c r="G88" s="3" t="str">
        <f t="shared" si="1"/>
        <v>ϑ</v>
      </c>
    </row>
    <row r="89" spans="6:7">
      <c r="F89" s="3">
        <v>978</v>
      </c>
      <c r="G89" s="3" t="str">
        <f t="shared" si="1"/>
        <v>ϒ</v>
      </c>
    </row>
    <row r="90" spans="6:7">
      <c r="F90" s="3">
        <v>979</v>
      </c>
      <c r="G90" s="3" t="str">
        <f t="shared" si="1"/>
        <v>ϓ</v>
      </c>
    </row>
    <row r="91" spans="6:7">
      <c r="F91" s="3">
        <v>980</v>
      </c>
      <c r="G91" s="3" t="str">
        <f t="shared" si="1"/>
        <v>ϔ</v>
      </c>
    </row>
    <row r="92" spans="6:7">
      <c r="F92" s="3">
        <v>981</v>
      </c>
      <c r="G92" s="3" t="str">
        <f t="shared" si="1"/>
        <v>ϕ</v>
      </c>
    </row>
    <row r="93" spans="6:7">
      <c r="F93" s="3">
        <v>982</v>
      </c>
      <c r="G93" s="3" t="str">
        <f t="shared" si="1"/>
        <v>ϖ</v>
      </c>
    </row>
    <row r="94" spans="6:7">
      <c r="F94" s="3">
        <v>983</v>
      </c>
      <c r="G94" s="3" t="str">
        <f t="shared" si="1"/>
        <v>ϗ</v>
      </c>
    </row>
    <row r="95" spans="6:7">
      <c r="F95" s="3">
        <v>984</v>
      </c>
      <c r="G95" s="3" t="str">
        <f t="shared" si="1"/>
        <v>Ϙ</v>
      </c>
    </row>
    <row r="96" spans="6:7">
      <c r="F96" s="3">
        <v>985</v>
      </c>
      <c r="G96" s="3" t="str">
        <f t="shared" si="1"/>
        <v>ϙ</v>
      </c>
    </row>
    <row r="97" spans="6:7">
      <c r="F97" s="3">
        <v>986</v>
      </c>
      <c r="G97" s="3" t="str">
        <f t="shared" si="1"/>
        <v>Ϛ</v>
      </c>
    </row>
    <row r="98" spans="6:7">
      <c r="F98" s="3">
        <v>987</v>
      </c>
      <c r="G98" s="3" t="str">
        <f t="shared" si="1"/>
        <v>ϛ</v>
      </c>
    </row>
    <row r="99" spans="6:7">
      <c r="F99" s="3">
        <v>988</v>
      </c>
      <c r="G99" s="3" t="str">
        <f t="shared" si="1"/>
        <v>Ϝ</v>
      </c>
    </row>
    <row r="100" spans="6:7">
      <c r="F100" s="3">
        <v>989</v>
      </c>
      <c r="G100" s="3" t="str">
        <f t="shared" si="1"/>
        <v>ϝ</v>
      </c>
    </row>
    <row r="101" spans="6:7">
      <c r="F101" s="3">
        <v>990</v>
      </c>
      <c r="G101" s="3" t="str">
        <f t="shared" si="1"/>
        <v>Ϟ</v>
      </c>
    </row>
    <row r="102" spans="6:7">
      <c r="F102" s="3">
        <v>991</v>
      </c>
      <c r="G102" s="3" t="str">
        <f t="shared" si="1"/>
        <v>ϟ</v>
      </c>
    </row>
    <row r="103" spans="6:7">
      <c r="F103" s="3">
        <v>992</v>
      </c>
      <c r="G103" s="3" t="str">
        <f t="shared" si="1"/>
        <v>Ϡ</v>
      </c>
    </row>
    <row r="104" spans="6:7">
      <c r="F104" s="3">
        <v>993</v>
      </c>
      <c r="G104" s="3" t="str">
        <f t="shared" si="1"/>
        <v>ϡ</v>
      </c>
    </row>
    <row r="105" spans="6:7">
      <c r="F105" s="3">
        <v>994</v>
      </c>
      <c r="G105" s="3" t="str">
        <f t="shared" si="1"/>
        <v>Ϣ</v>
      </c>
    </row>
    <row r="106" spans="6:7">
      <c r="F106" s="3">
        <v>995</v>
      </c>
      <c r="G106" s="3" t="str">
        <f t="shared" si="1"/>
        <v>ϣ</v>
      </c>
    </row>
    <row r="107" spans="6:7">
      <c r="F107" s="3">
        <v>996</v>
      </c>
      <c r="G107" s="3" t="str">
        <f t="shared" si="1"/>
        <v>Ϥ</v>
      </c>
    </row>
    <row r="108" spans="6:7">
      <c r="F108" s="3">
        <v>997</v>
      </c>
      <c r="G108" s="3" t="str">
        <f t="shared" si="1"/>
        <v>ϥ</v>
      </c>
    </row>
    <row r="109" spans="6:7">
      <c r="F109" s="3">
        <v>998</v>
      </c>
      <c r="G109" s="3" t="str">
        <f t="shared" si="1"/>
        <v>Ϧ</v>
      </c>
    </row>
    <row r="110" spans="6:7">
      <c r="F110" s="3">
        <v>999</v>
      </c>
      <c r="G110" s="3" t="str">
        <f t="shared" si="1"/>
        <v>ϧ</v>
      </c>
    </row>
    <row r="111" spans="6:7">
      <c r="F111" s="3">
        <v>1000</v>
      </c>
      <c r="G111" s="3" t="str">
        <f t="shared" si="1"/>
        <v>Ϩ</v>
      </c>
    </row>
  </sheetData>
  <hyperlinks>
    <hyperlink ref="A6" r:id="rId1" xr:uid="{2C2DEAE1-6DD7-49DE-A06A-09B6E606042D}"/>
  </hyperlinks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3721-47B2-4ECE-B711-529C2DC30707}">
  <sheetPr codeName="Sheet32"/>
  <dimension ref="H20:N25"/>
  <sheetViews>
    <sheetView tabSelected="1" topLeftCell="F18" zoomScale="120" zoomScaleNormal="120" workbookViewId="0">
      <selection activeCell="K21" sqref="K21:M24"/>
    </sheetView>
  </sheetViews>
  <sheetFormatPr defaultColWidth="9.140625" defaultRowHeight="15"/>
  <cols>
    <col min="1" max="6" width="9.140625" style="3"/>
    <col min="7" max="7" width="14.140625" style="3" bestFit="1" customWidth="1"/>
    <col min="8" max="8" width="13" style="3" customWidth="1"/>
    <col min="9" max="9" width="9.140625" style="3"/>
    <col min="10" max="10" width="11.42578125" style="3" bestFit="1" customWidth="1"/>
    <col min="11" max="11" width="11.5703125" style="3" bestFit="1" customWidth="1"/>
    <col min="12" max="13" width="9.140625" style="3"/>
    <col min="14" max="14" width="17.28515625" style="3" customWidth="1"/>
    <col min="15" max="16384" width="9.140625" style="3"/>
  </cols>
  <sheetData>
    <row r="20" spans="8:14">
      <c r="J20" s="3" t="s">
        <v>1516</v>
      </c>
    </row>
    <row r="21" spans="8:14" ht="15.75" thickBot="1">
      <c r="J21" s="6">
        <v>10080</v>
      </c>
      <c r="K21" s="7"/>
    </row>
    <row r="22" spans="8:14" ht="15.75" thickBot="1">
      <c r="J22" s="8" t="s">
        <v>1517</v>
      </c>
      <c r="N22" s="7">
        <f>SUM(J21:J23)</f>
        <v>27084</v>
      </c>
    </row>
    <row r="23" spans="8:14" ht="15.75" thickBot="1">
      <c r="J23" s="6">
        <v>17004</v>
      </c>
    </row>
    <row r="25" spans="8:14">
      <c r="H25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AA38-A6D0-480B-A43A-C1381218D00C}">
  <sheetPr codeName="Sheet4"/>
  <dimension ref="E4:H17"/>
  <sheetViews>
    <sheetView workbookViewId="0">
      <selection activeCell="C15" sqref="C15"/>
    </sheetView>
  </sheetViews>
  <sheetFormatPr defaultRowHeight="15"/>
  <cols>
    <col min="1" max="6" width="9.140625" style="5"/>
    <col min="7" max="7" width="14.140625" style="5" bestFit="1" customWidth="1"/>
    <col min="8" max="8" width="13" style="5" customWidth="1"/>
    <col min="9" max="16384" width="9.140625" style="5"/>
  </cols>
  <sheetData>
    <row r="4" spans="5:8">
      <c r="E4" s="5" t="s">
        <v>22</v>
      </c>
    </row>
    <row r="5" spans="5:8">
      <c r="E5" s="5" t="str">
        <f>CHAR(10)&amp;33</f>
        <v xml:space="preserve">
33</v>
      </c>
      <c r="H5" s="5" t="s">
        <v>23</v>
      </c>
    </row>
    <row r="6" spans="5:8">
      <c r="H6" s="5" t="str">
        <f>CHAR(160)&amp;33</f>
        <v> 33</v>
      </c>
    </row>
    <row r="8" spans="5:8">
      <c r="E8" s="5" t="e">
        <f>VALUE(E5)</f>
        <v>#VALUE!</v>
      </c>
      <c r="H8" s="5" t="e">
        <f>VALUE(H6)</f>
        <v>#VALUE!</v>
      </c>
    </row>
    <row r="9" spans="5:8">
      <c r="H9" s="5" t="s">
        <v>24</v>
      </c>
    </row>
    <row r="10" spans="5:8">
      <c r="E10" s="5" t="s">
        <v>25</v>
      </c>
      <c r="H10" s="5" t="str">
        <f>CLEAN(H6)</f>
        <v> 33</v>
      </c>
    </row>
    <row r="11" spans="5:8">
      <c r="E11" s="5" t="str">
        <f>CLEAN(E5)</f>
        <v>33</v>
      </c>
      <c r="H11" s="5" t="e">
        <f>VALUE(H10)</f>
        <v>#VALUE!</v>
      </c>
    </row>
    <row r="12" spans="5:8">
      <c r="E12" s="5">
        <f>VALUE(E11)</f>
        <v>33</v>
      </c>
      <c r="H12" s="5" t="s">
        <v>26</v>
      </c>
    </row>
    <row r="13" spans="5:8">
      <c r="H13" s="5" t="s">
        <v>27</v>
      </c>
    </row>
    <row r="14" spans="5:8">
      <c r="G14" s="5" t="s">
        <v>28</v>
      </c>
      <c r="H14" s="5">
        <f>FIND(CHAR(160),H10)</f>
        <v>1</v>
      </c>
    </row>
    <row r="15" spans="5:8">
      <c r="G15" s="5" t="s">
        <v>27</v>
      </c>
      <c r="H15" s="5" t="str">
        <f>SUBSTITUTE(H6,CHAR(160),"")</f>
        <v>33</v>
      </c>
    </row>
    <row r="16" spans="5:8">
      <c r="G16" s="5" t="s">
        <v>29</v>
      </c>
      <c r="H16" s="5">
        <f>VALUE(H15)</f>
        <v>33</v>
      </c>
    </row>
    <row r="17" spans="8:8">
      <c r="H17" s="5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8A45-20E6-4555-8AE2-EF67E59925B2}">
  <sheetPr codeName="Sheet5"/>
  <dimension ref="E4:N25"/>
  <sheetViews>
    <sheetView topLeftCell="B11" zoomScale="120" zoomScaleNormal="120" workbookViewId="0">
      <selection activeCell="F20" sqref="F20:P23"/>
    </sheetView>
  </sheetViews>
  <sheetFormatPr defaultColWidth="9.140625" defaultRowHeight="15"/>
  <cols>
    <col min="1" max="6" width="9.140625" style="3"/>
    <col min="7" max="7" width="14.140625" style="3" bestFit="1" customWidth="1"/>
    <col min="8" max="8" width="13" style="3" customWidth="1"/>
    <col min="9" max="9" width="9.140625" style="3"/>
    <col min="10" max="10" width="11.42578125" style="3" bestFit="1" customWidth="1"/>
    <col min="11" max="11" width="11.5703125" style="3" bestFit="1" customWidth="1"/>
    <col min="12" max="13" width="9.140625" style="3"/>
    <col min="14" max="14" width="17.28515625" style="3" customWidth="1"/>
    <col min="15" max="16384" width="9.140625" style="3"/>
  </cols>
  <sheetData>
    <row r="4" spans="5:8">
      <c r="E4" s="3" t="s">
        <v>22</v>
      </c>
    </row>
    <row r="5" spans="5:8">
      <c r="E5" s="3" t="str">
        <f>CHAR(10)&amp;33</f>
        <v xml:space="preserve">
33</v>
      </c>
      <c r="H5" s="3" t="s">
        <v>23</v>
      </c>
    </row>
    <row r="6" spans="5:8">
      <c r="H6" s="3" t="str">
        <f>CHAR(160)&amp;33</f>
        <v> 33</v>
      </c>
    </row>
    <row r="8" spans="5:8">
      <c r="E8" s="3" t="e">
        <f>VALUE(E5)</f>
        <v>#VALUE!</v>
      </c>
      <c r="H8" s="3" t="e">
        <f>VALUE(H6)</f>
        <v>#VALUE!</v>
      </c>
    </row>
    <row r="9" spans="5:8">
      <c r="H9" s="3" t="s">
        <v>24</v>
      </c>
    </row>
    <row r="10" spans="5:8">
      <c r="E10" s="3" t="s">
        <v>25</v>
      </c>
      <c r="H10" s="3" t="str">
        <f>CLEAN(H6)</f>
        <v> 33</v>
      </c>
    </row>
    <row r="11" spans="5:8">
      <c r="E11" s="3" t="str">
        <f>CLEAN(E5)</f>
        <v>33</v>
      </c>
      <c r="H11" s="3" t="e">
        <f>VALUE(H10)</f>
        <v>#VALUE!</v>
      </c>
    </row>
    <row r="12" spans="5:8">
      <c r="E12" s="3">
        <f>VALUE(E11)</f>
        <v>33</v>
      </c>
      <c r="H12" s="3" t="s">
        <v>26</v>
      </c>
    </row>
    <row r="13" spans="5:8">
      <c r="H13" s="3" t="s">
        <v>27</v>
      </c>
    </row>
    <row r="14" spans="5:8">
      <c r="G14" s="3" t="s">
        <v>28</v>
      </c>
      <c r="H14" s="3">
        <f>FIND(CHAR(160),H10)</f>
        <v>1</v>
      </c>
    </row>
    <row r="15" spans="5:8">
      <c r="G15" s="3" t="s">
        <v>27</v>
      </c>
      <c r="H15" s="3" t="str">
        <f>SUBSTITUTE(H6,CHAR(160),"")</f>
        <v>33</v>
      </c>
    </row>
    <row r="16" spans="5:8">
      <c r="G16" s="3" t="s">
        <v>29</v>
      </c>
      <c r="H16" s="3">
        <f>VALUE(H15)</f>
        <v>33</v>
      </c>
    </row>
    <row r="17" spans="8:14">
      <c r="H17" s="3">
        <v>160</v>
      </c>
    </row>
    <row r="21" spans="8:14" ht="15.75" thickBot="1">
      <c r="J21" s="6"/>
      <c r="K21" s="7"/>
    </row>
    <row r="22" spans="8:14" ht="15.75" thickBot="1">
      <c r="J22" s="8"/>
      <c r="N22" s="7"/>
    </row>
    <row r="23" spans="8:14" ht="15.75" thickBot="1">
      <c r="J23" s="6"/>
    </row>
    <row r="24" spans="8:14">
      <c r="K24" s="3">
        <f>LEN(J22)</f>
        <v>0</v>
      </c>
      <c r="L24" s="3">
        <f>LEN(K22)</f>
        <v>0</v>
      </c>
    </row>
    <row r="25" spans="8:14">
      <c r="H25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D2D16-7C48-4744-80FE-A28195DA8F5A}">
  <sheetPr codeName="Sheet6"/>
  <dimension ref="E3:E11"/>
  <sheetViews>
    <sheetView workbookViewId="0">
      <selection activeCell="E12" sqref="E12"/>
    </sheetView>
  </sheetViews>
  <sheetFormatPr defaultRowHeight="15"/>
  <cols>
    <col min="1" max="4" width="9.140625" style="5"/>
    <col min="5" max="5" width="16.140625" style="5" customWidth="1"/>
    <col min="6" max="16384" width="9.140625" style="5"/>
  </cols>
  <sheetData>
    <row r="3" spans="5:5">
      <c r="E3" s="5" t="s">
        <v>30</v>
      </c>
    </row>
    <row r="4" spans="5:5">
      <c r="E4" s="5" t="s">
        <v>31</v>
      </c>
    </row>
    <row r="5" spans="5:5">
      <c r="E5" s="5" t="s">
        <v>32</v>
      </c>
    </row>
    <row r="6" spans="5:5">
      <c r="E6" s="5" t="s">
        <v>33</v>
      </c>
    </row>
    <row r="7" spans="5:5">
      <c r="E7" s="5" t="s">
        <v>34</v>
      </c>
    </row>
    <row r="8" spans="5:5">
      <c r="E8" s="5" t="s">
        <v>35</v>
      </c>
    </row>
    <row r="9" spans="5:5">
      <c r="E9" s="5" t="s">
        <v>36</v>
      </c>
    </row>
    <row r="10" spans="5:5">
      <c r="E10" s="5" t="s">
        <v>37</v>
      </c>
    </row>
    <row r="11" spans="5:5">
      <c r="E11" s="5" t="s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9DF0-BBB7-4F71-A0B8-ECEBD3971E68}">
  <sheetPr codeName="Sheet7"/>
  <dimension ref="D5:F13"/>
  <sheetViews>
    <sheetView topLeftCell="D1" workbookViewId="0">
      <selection activeCell="F7" sqref="F7"/>
    </sheetView>
  </sheetViews>
  <sheetFormatPr defaultRowHeight="15"/>
  <cols>
    <col min="1" max="3" width="9.140625" style="5"/>
    <col min="4" max="4" width="12.7109375" style="5" bestFit="1" customWidth="1"/>
    <col min="5" max="16384" width="9.140625" style="5"/>
  </cols>
  <sheetData>
    <row r="5" spans="4:6">
      <c r="D5" s="5" t="s">
        <v>39</v>
      </c>
      <c r="E5" s="5" t="s">
        <v>40</v>
      </c>
      <c r="F5" s="5" t="s">
        <v>41</v>
      </c>
    </row>
    <row r="6" spans="4:6">
      <c r="D6" s="5" t="s">
        <v>42</v>
      </c>
      <c r="E6" s="5" t="s">
        <v>43</v>
      </c>
      <c r="F6" s="5" t="s">
        <v>44</v>
      </c>
    </row>
    <row r="7" spans="4:6">
      <c r="D7" s="5" t="s">
        <v>45</v>
      </c>
      <c r="E7" s="5" t="s">
        <v>46</v>
      </c>
      <c r="F7" s="5" t="s">
        <v>47</v>
      </c>
    </row>
    <row r="8" spans="4:6">
      <c r="D8" s="5" t="s">
        <v>48</v>
      </c>
      <c r="E8" s="5" t="s">
        <v>49</v>
      </c>
      <c r="F8" s="5" t="s">
        <v>50</v>
      </c>
    </row>
    <row r="9" spans="4:6">
      <c r="D9" s="5" t="s">
        <v>51</v>
      </c>
      <c r="E9" s="5" t="s">
        <v>52</v>
      </c>
      <c r="F9" s="5" t="s">
        <v>53</v>
      </c>
    </row>
    <row r="10" spans="4:6">
      <c r="D10" s="5" t="s">
        <v>54</v>
      </c>
      <c r="E10" s="5" t="s">
        <v>55</v>
      </c>
      <c r="F10" s="5" t="s">
        <v>56</v>
      </c>
    </row>
    <row r="11" spans="4:6">
      <c r="D11" s="5" t="s">
        <v>57</v>
      </c>
      <c r="E11" s="5" t="s">
        <v>58</v>
      </c>
      <c r="F11" s="5" t="s">
        <v>59</v>
      </c>
    </row>
    <row r="12" spans="4:6">
      <c r="D12" s="5" t="s">
        <v>60</v>
      </c>
      <c r="E12" s="5" t="s">
        <v>61</v>
      </c>
      <c r="F12" s="5" t="s">
        <v>62</v>
      </c>
    </row>
    <row r="13" spans="4:6">
      <c r="D13" s="5" t="s">
        <v>63</v>
      </c>
      <c r="E13" s="5" t="s">
        <v>64</v>
      </c>
      <c r="F13" s="5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24FC8-4A8C-431C-B76C-B1748519DF4A}">
  <sheetPr codeName="Sheet8"/>
  <dimension ref="D5:E13"/>
  <sheetViews>
    <sheetView workbookViewId="0">
      <selection activeCell="E7" sqref="E7"/>
    </sheetView>
  </sheetViews>
  <sheetFormatPr defaultRowHeight="15"/>
  <cols>
    <col min="1" max="3" width="9.140625" style="5"/>
    <col min="4" max="4" width="12.7109375" style="5" bestFit="1" customWidth="1"/>
    <col min="5" max="5" width="17" style="5" bestFit="1" customWidth="1"/>
    <col min="6" max="16384" width="9.140625" style="5"/>
  </cols>
  <sheetData>
    <row r="5" spans="4:5">
      <c r="D5" s="5" t="s">
        <v>66</v>
      </c>
      <c r="E5" s="5" t="s">
        <v>67</v>
      </c>
    </row>
    <row r="6" spans="4:5">
      <c r="D6" s="5" t="s">
        <v>42</v>
      </c>
      <c r="E6" s="9" t="s">
        <v>68</v>
      </c>
    </row>
    <row r="7" spans="4:5">
      <c r="D7" s="5" t="s">
        <v>45</v>
      </c>
      <c r="E7" s="9" t="s">
        <v>69</v>
      </c>
    </row>
    <row r="8" spans="4:5">
      <c r="D8" s="5" t="s">
        <v>48</v>
      </c>
      <c r="E8" s="9" t="s">
        <v>70</v>
      </c>
    </row>
    <row r="9" spans="4:5">
      <c r="D9" s="5" t="s">
        <v>51</v>
      </c>
      <c r="E9" s="9" t="s">
        <v>71</v>
      </c>
    </row>
    <row r="10" spans="4:5">
      <c r="D10" s="5" t="s">
        <v>54</v>
      </c>
      <c r="E10" s="9" t="s">
        <v>72</v>
      </c>
    </row>
    <row r="11" spans="4:5">
      <c r="D11" s="5" t="s">
        <v>57</v>
      </c>
      <c r="E11" s="9" t="s">
        <v>73</v>
      </c>
    </row>
    <row r="12" spans="4:5">
      <c r="D12" s="5" t="s">
        <v>60</v>
      </c>
      <c r="E12" s="9" t="s">
        <v>74</v>
      </c>
    </row>
    <row r="13" spans="4:5">
      <c r="D13" s="5" t="s">
        <v>63</v>
      </c>
      <c r="E13" s="9" t="s">
        <v>75</v>
      </c>
    </row>
  </sheetData>
  <hyperlinks>
    <hyperlink ref="E6" r:id="rId1" xr:uid="{EF878DDC-5FBC-4AA1-B034-5963E2F3C0F2}"/>
    <hyperlink ref="E7" r:id="rId2" xr:uid="{9A21CFD3-B42A-4EEA-B193-05A806DC44C9}"/>
    <hyperlink ref="E8" r:id="rId3" xr:uid="{3464B51E-81F3-43F9-B448-3E805F51F0EC}"/>
    <hyperlink ref="E9" r:id="rId4" xr:uid="{23EC4252-EEAB-4999-8D5D-609AF95BB73D}"/>
    <hyperlink ref="E10" r:id="rId5" xr:uid="{5C3CF705-D1AF-482D-B139-DBB3F1630004}"/>
    <hyperlink ref="E11" r:id="rId6" xr:uid="{83BC0BBE-475C-4485-BE28-7B0140936405}"/>
    <hyperlink ref="E12" r:id="rId7" xr:uid="{D7D4B18F-3832-434B-8559-DC4629739F8C}"/>
    <hyperlink ref="E13" r:id="rId8" xr:uid="{6990D8DF-2AA7-4A14-B4BF-2CD508F0711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8D9F-D4D0-4D7D-8E14-1362980D373F}">
  <sheetPr codeName="Sheet9"/>
  <dimension ref="D5:F11"/>
  <sheetViews>
    <sheetView workbookViewId="0">
      <selection activeCell="F7" sqref="F7"/>
    </sheetView>
  </sheetViews>
  <sheetFormatPr defaultRowHeight="15"/>
  <cols>
    <col min="1" max="16384" width="9.140625" style="5"/>
  </cols>
  <sheetData>
    <row r="5" spans="4:6">
      <c r="D5" s="5" t="s">
        <v>76</v>
      </c>
      <c r="E5" s="5" t="s">
        <v>77</v>
      </c>
      <c r="F5" s="5" t="s">
        <v>78</v>
      </c>
    </row>
    <row r="6" spans="4:6">
      <c r="D6" s="10">
        <v>6.56</v>
      </c>
      <c r="E6" s="5">
        <v>6</v>
      </c>
      <c r="F6" s="5">
        <v>56</v>
      </c>
    </row>
    <row r="7" spans="4:6">
      <c r="D7" s="10">
        <v>7.43</v>
      </c>
      <c r="E7" s="5">
        <v>7</v>
      </c>
      <c r="F7" s="5">
        <v>43</v>
      </c>
    </row>
    <row r="8" spans="4:6">
      <c r="D8" s="10">
        <v>9.86</v>
      </c>
      <c r="E8" s="5">
        <v>9</v>
      </c>
      <c r="F8" s="5">
        <v>86</v>
      </c>
    </row>
    <row r="9" spans="4:6">
      <c r="D9" s="10">
        <v>15.43</v>
      </c>
      <c r="E9" s="5">
        <v>15</v>
      </c>
      <c r="F9" s="5">
        <v>43</v>
      </c>
    </row>
    <row r="10" spans="4:6">
      <c r="D10" s="10">
        <v>173.32</v>
      </c>
      <c r="E10" s="5">
        <v>173</v>
      </c>
      <c r="F10" s="5">
        <v>32</v>
      </c>
    </row>
    <row r="11" spans="4:6">
      <c r="D11" s="10">
        <v>4.21</v>
      </c>
      <c r="E11" s="5">
        <v>4</v>
      </c>
      <c r="F11" s="5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32D090D8-75C3-461F-9007-C22D909ED5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1429BD-63ED-4122-9FD3-22BA3080B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2960F29-2DBB-48FF-AE52-AE1C34600141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3</vt:i4>
      </vt:variant>
    </vt:vector>
  </HeadingPairs>
  <TitlesOfParts>
    <vt:vector size="35" baseType="lpstr">
      <vt:lpstr>Ageofmachine</vt:lpstr>
      <vt:lpstr>ASCIIcharacters</vt:lpstr>
      <vt:lpstr>Capitalizefirstletter</vt:lpstr>
      <vt:lpstr>Clean</vt:lpstr>
      <vt:lpstr>Cleanexample</vt:lpstr>
      <vt:lpstr>Emailproblem</vt:lpstr>
      <vt:lpstr>Flashfill-1</vt:lpstr>
      <vt:lpstr>Flashfill-2</vt:lpstr>
      <vt:lpstr>Flashfill-3</vt:lpstr>
      <vt:lpstr>IDprice</vt:lpstr>
      <vt:lpstr>Incomefrequency</vt:lpstr>
      <vt:lpstr>Lenora</vt:lpstr>
      <vt:lpstr>Lineupdata</vt:lpstr>
      <vt:lpstr>Lookuptwocolumns</vt:lpstr>
      <vt:lpstr>Moviedata</vt:lpstr>
      <vt:lpstr>Movienumbers</vt:lpstr>
      <vt:lpstr>Problem16data</vt:lpstr>
      <vt:lpstr>Problem17data</vt:lpstr>
      <vt:lpstr>Problem22data</vt:lpstr>
      <vt:lpstr>Problem23data</vt:lpstr>
      <vt:lpstr>Problem24data</vt:lpstr>
      <vt:lpstr>Problem25data</vt:lpstr>
      <vt:lpstr>Quarterlygnpdata</vt:lpstr>
      <vt:lpstr>Repeatedhisto</vt:lpstr>
      <vt:lpstr>Reversenames</vt:lpstr>
      <vt:lpstr>Salesstripping-1</vt:lpstr>
      <vt:lpstr>Salesstripping-2</vt:lpstr>
      <vt:lpstr>Showbiz</vt:lpstr>
      <vt:lpstr>Textfunctions</vt:lpstr>
      <vt:lpstr>Textstylesdata</vt:lpstr>
      <vt:lpstr>Unicodefinal</vt:lpstr>
      <vt:lpstr>Weirddata</vt:lpstr>
      <vt:lpstr>Ggnp</vt:lpstr>
      <vt:lpstr>Ageofmachine!list.asp?guid_C972B0415A424CF8AF84077711ADAE0E_bcatid_4_etid_5_catid_0_mantxt__mdltxt_sd100_MdlX_Contains_PF__PT__DPF__DPT__WPF__WPT__MPF__MPT__YF__YT__EventBD__EventED__SN__Cap__CapTo__HP__HPTo__DRV</vt:lpstr>
      <vt:lpstr>Ygnp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Julian Chang</dc:creator>
  <cp:lastModifiedBy>Administrator</cp:lastModifiedBy>
  <dcterms:created xsi:type="dcterms:W3CDTF">2006-06-23T21:09:15Z</dcterms:created>
  <dcterms:modified xsi:type="dcterms:W3CDTF">2019-09-26T07:30:41Z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Stage">
    <vt:lpwstr>&lt;none&gt;</vt:lpwstr>
  </property>
  <property fmtid="{D5CDD505-2E9C-101B-9397-08002B2CF9AE}" pid="4" name="Order">
    <vt:r8>5300</vt:r8>
  </property>
</Properties>
</file>