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3D6AD7D6-3E3D-4EA5-8167-DCB510DFAA69}" xr6:coauthVersionLast="44" xr6:coauthVersionMax="44" xr10:uidLastSave="{00000000-0000-0000-0000-000000000000}"/>
  <bookViews>
    <workbookView xWindow="-25335" yWindow="3570" windowWidth="21600" windowHeight="11385" firstSheet="18" activeTab="29" xr2:uid="{00000000-000D-0000-FFFF-FFFF00000000}"/>
  </bookViews>
  <sheets>
    <sheet name="S6_1" sheetId="1" r:id="rId1"/>
    <sheet name="S6_10" sheetId="2" r:id="rId2"/>
    <sheet name="S6_11" sheetId="3" r:id="rId3"/>
    <sheet name="S6_12" sheetId="4" r:id="rId4"/>
    <sheet name="S6_13" sheetId="5" r:id="rId5"/>
    <sheet name="S6_14" sheetId="6" r:id="rId6"/>
    <sheet name="S6_15" sheetId="7" r:id="rId7"/>
    <sheet name="S6_16" sheetId="8" r:id="rId8"/>
    <sheet name="S6_17" sheetId="9" r:id="rId9"/>
    <sheet name="S6_18" sheetId="10" r:id="rId10"/>
    <sheet name="S6_19" sheetId="11" r:id="rId11"/>
    <sheet name="S6_2-1" sheetId="12" r:id="rId12"/>
    <sheet name="S6_2-2" sheetId="13" r:id="rId13"/>
    <sheet name="S6_20" sheetId="14" r:id="rId14"/>
    <sheet name="S6_21" sheetId="15" r:id="rId15"/>
    <sheet name="S6_22" sheetId="16" r:id="rId16"/>
    <sheet name="S6_23" sheetId="17" r:id="rId17"/>
    <sheet name="S6_24" sheetId="18" r:id="rId18"/>
    <sheet name="S6_25" sheetId="19" r:id="rId19"/>
    <sheet name="S6_3-1" sheetId="20" r:id="rId20"/>
    <sheet name="S6_3-2" sheetId="21" r:id="rId21"/>
    <sheet name="S6_3-3" sheetId="22" r:id="rId22"/>
    <sheet name="S6_3-4" sheetId="23" r:id="rId23"/>
    <sheet name="S6_3-5" sheetId="24" r:id="rId24"/>
    <sheet name="S6_4" sheetId="25" r:id="rId25"/>
    <sheet name="S6_5" sheetId="26" r:id="rId26"/>
    <sheet name="S6_6" sheetId="27" r:id="rId27"/>
    <sheet name="S6_7" sheetId="28" r:id="rId28"/>
    <sheet name="S6_8" sheetId="29" r:id="rId29"/>
    <sheet name="S6_9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nsalesgrowth">'[1]Problem 5 data'!$D$2</definedName>
    <definedName name="cost">'[2]Problem 7'!$B$14</definedName>
    <definedName name="demand">'[2]Problem 7'!$B$7</definedName>
    <definedName name="fullpricerevenue">'[2]Problem 7'!$B$11</definedName>
    <definedName name="Ggnp">'S6_3-5'!$G$10:$G$219</definedName>
    <definedName name="gnp" localSheetId="20">'[3]S6_3-1'!$F$10:$F$183</definedName>
    <definedName name="gnp" localSheetId="21">'[3]S6_3-1'!$F$10:$F$183</definedName>
    <definedName name="gnp" localSheetId="22">'[3]S6_3-1'!$F$10:$F$183</definedName>
    <definedName name="gnp" localSheetId="23">'[3]S6_3-1'!$F$10:$F$183</definedName>
    <definedName name="gnp">'S6_3-1'!$F$10:$F$183</definedName>
    <definedName name="Income_at_age_40">'[4]Problem 3 data'!$D$5:$D$492</definedName>
    <definedName name="inflation">'[1]Problem 5 data'!$D$5</definedName>
    <definedName name="leftover">'[2]Problem 7'!$B$12</definedName>
    <definedName name="leftoverrevenue">'[2]Problem 7'!$B$13</definedName>
    <definedName name="limit_salvage1">'[2]Problem 7'!$B$6</definedName>
    <definedName name="list.asp?guid_C972B0415A424CF8AF84077711ADAE0E_bcatid_4_etid_5_catid_0_mantxt__mdltxt_sd100_MdlX_Contains_PF__PT__DPF__DPT__WPF__WPT__MPF__MPT__YF__YT__EventBD__EventED__SN__Cap__CapTo__HP__HPTo__DRV" localSheetId="2">S6_11!$C$1:$F$180</definedName>
    <definedName name="lookup">'[1]Problem 3 data'!$D$5:$F$50</definedName>
    <definedName name="lookupprice">'[2]Problem 4'!$F$4:$G$86</definedName>
    <definedName name="orderquantity">'[2]Problem 7'!$B$1</definedName>
    <definedName name="Pal_Workbook_GUID" hidden="1">"GFIZDPU5P7ZA5S823CGWBITQ"</definedName>
    <definedName name="Parent_Income">'[4]Problem 3 data'!$C$5:$C$492</definedName>
    <definedName name="Play_type">'[1]Problem 7 data'!$C$5:$C$448</definedName>
    <definedName name="Return">'[2]Problem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localSheetId="15" hidden="1">TRUE</definedName>
    <definedName name="RiskMultipleCPUSupportEnabled" localSheetId="18" hidden="1">TRUE</definedName>
    <definedName name="RiskMultipleCPUSupportEnabled" hidden="1">FALSE</definedName>
    <definedName name="RiskNumIterations" localSheetId="15" hidden="1">100</definedName>
    <definedName name="RiskNumIterations" localSheetId="18" hidden="1">10000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localSheetId="15" hidden="1">TRUE</definedName>
    <definedName name="RiskUseMultipleCPUs" localSheetId="18" hidden="1">TRUE</definedName>
    <definedName name="RiskUseMultipleCPUs" hidden="1">FALSE</definedName>
    <definedName name="salesprice">'[2]Problem 7'!$B$3</definedName>
    <definedName name="salvage1">'[2]Problem 7'!$B$4</definedName>
    <definedName name="salvage2">'[2]Problem 7'!$B$5</definedName>
    <definedName name="soldfullprice">'[2]Problem 7'!$B$10</definedName>
    <definedName name="Team">'[1]Problem 7 data'!$B$5:$B$448</definedName>
    <definedName name="unitcost">'[2]Problem 7'!$B$2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  <definedName name="years" localSheetId="20">'[3]S6_3-1'!$C$10:$C$183</definedName>
    <definedName name="years" localSheetId="21">'[3]S6_3-1'!$C$10:$C$183</definedName>
    <definedName name="years" localSheetId="22">'[3]S6_3-1'!$C$10:$C$183</definedName>
    <definedName name="years" localSheetId="23">'[3]S6_3-1'!$C$10:$C$183</definedName>
    <definedName name="years">'S6_3-1'!$C$10:$C$183</definedName>
    <definedName name="Ygnp">'S6_3-5'!$C$10:$C$219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30" l="1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F7" i="29" l="1"/>
  <c r="F6" i="29"/>
  <c r="F5" i="29"/>
  <c r="F4" i="29"/>
  <c r="F3" i="29"/>
  <c r="C13" i="28" l="1"/>
  <c r="D13" i="28" s="1"/>
  <c r="E13" i="28" s="1"/>
  <c r="C12" i="28"/>
  <c r="F12" i="28" s="1"/>
  <c r="C11" i="28"/>
  <c r="D11" i="28" s="1"/>
  <c r="E11" i="28" s="1"/>
  <c r="C10" i="28"/>
  <c r="F10" i="28" s="1"/>
  <c r="C9" i="28"/>
  <c r="D9" i="28" s="1"/>
  <c r="E9" i="28" s="1"/>
  <c r="C8" i="28"/>
  <c r="F8" i="28" s="1"/>
  <c r="C7" i="28"/>
  <c r="D7" i="28" s="1"/>
  <c r="E7" i="28" s="1"/>
  <c r="C6" i="28"/>
  <c r="F6" i="28" s="1"/>
  <c r="C5" i="28"/>
  <c r="D5" i="28" s="1"/>
  <c r="E5" i="28" s="1"/>
  <c r="C7" i="27"/>
  <c r="C6" i="27"/>
  <c r="C5" i="27"/>
  <c r="C4" i="27"/>
  <c r="C3" i="27"/>
  <c r="H9" i="28" l="1"/>
  <c r="G8" i="28"/>
  <c r="G10" i="28"/>
  <c r="F5" i="28"/>
  <c r="H5" i="28" s="1"/>
  <c r="D6" i="28"/>
  <c r="E6" i="28" s="1"/>
  <c r="F7" i="28"/>
  <c r="H7" i="28" s="1"/>
  <c r="D8" i="28"/>
  <c r="E8" i="28" s="1"/>
  <c r="F9" i="28"/>
  <c r="D10" i="28"/>
  <c r="E10" i="28" s="1"/>
  <c r="F11" i="28"/>
  <c r="H11" i="28" s="1"/>
  <c r="D12" i="28"/>
  <c r="E12" i="28" s="1"/>
  <c r="F13" i="28"/>
  <c r="H13" i="28" s="1"/>
  <c r="G5" i="28"/>
  <c r="G7" i="28"/>
  <c r="G9" i="28"/>
  <c r="G13" i="28"/>
  <c r="G11" i="28"/>
  <c r="G11" i="26"/>
  <c r="H11" i="26" s="1"/>
  <c r="F11" i="26"/>
  <c r="G10" i="26"/>
  <c r="H10" i="26" s="1"/>
  <c r="F10" i="26"/>
  <c r="G9" i="26"/>
  <c r="F9" i="26"/>
  <c r="H9" i="26" s="1"/>
  <c r="H8" i="26"/>
  <c r="G8" i="26"/>
  <c r="F8" i="26"/>
  <c r="G7" i="26"/>
  <c r="H7" i="26" s="1"/>
  <c r="F7" i="26"/>
  <c r="G6" i="26"/>
  <c r="F6" i="26"/>
  <c r="H6" i="26" s="1"/>
  <c r="H5" i="26"/>
  <c r="G5" i="26"/>
  <c r="F5" i="26"/>
  <c r="G4" i="26"/>
  <c r="H4" i="26" s="1"/>
  <c r="F4" i="26"/>
  <c r="G3" i="26"/>
  <c r="H3" i="26" s="1"/>
  <c r="F3" i="26"/>
  <c r="H10" i="28" l="1"/>
  <c r="G6" i="28"/>
  <c r="H6" i="28" s="1"/>
  <c r="H12" i="28"/>
  <c r="H8" i="28"/>
  <c r="G12" i="28"/>
  <c r="D65" i="25"/>
  <c r="C65" i="25"/>
  <c r="F65" i="25" s="1"/>
  <c r="B65" i="25"/>
  <c r="E64" i="25"/>
  <c r="D64" i="25"/>
  <c r="C64" i="25"/>
  <c r="F64" i="25" s="1"/>
  <c r="B64" i="25"/>
  <c r="F63" i="25"/>
  <c r="E63" i="25"/>
  <c r="C63" i="25"/>
  <c r="B63" i="25"/>
  <c r="D63" i="25" s="1"/>
  <c r="F62" i="25"/>
  <c r="C62" i="25"/>
  <c r="E62" i="25" s="1"/>
  <c r="B62" i="25"/>
  <c r="D62" i="25" s="1"/>
  <c r="D61" i="25"/>
  <c r="C61" i="25"/>
  <c r="F61" i="25" s="1"/>
  <c r="B61" i="25"/>
  <c r="E60" i="25"/>
  <c r="D60" i="25"/>
  <c r="C60" i="25"/>
  <c r="F60" i="25" s="1"/>
  <c r="B60" i="25"/>
  <c r="F59" i="25"/>
  <c r="E59" i="25"/>
  <c r="C59" i="25"/>
  <c r="B59" i="25"/>
  <c r="D59" i="25" s="1"/>
  <c r="F58" i="25"/>
  <c r="C58" i="25"/>
  <c r="E58" i="25" s="1"/>
  <c r="B58" i="25"/>
  <c r="D58" i="25" s="1"/>
  <c r="D57" i="25"/>
  <c r="C57" i="25"/>
  <c r="F57" i="25" s="1"/>
  <c r="B57" i="25"/>
  <c r="E56" i="25"/>
  <c r="D56" i="25"/>
  <c r="C56" i="25"/>
  <c r="F56" i="25" s="1"/>
  <c r="B56" i="25"/>
  <c r="F55" i="25"/>
  <c r="E55" i="25"/>
  <c r="C55" i="25"/>
  <c r="B55" i="25"/>
  <c r="D55" i="25" s="1"/>
  <c r="F54" i="25"/>
  <c r="C54" i="25"/>
  <c r="E54" i="25" s="1"/>
  <c r="B54" i="25"/>
  <c r="D54" i="25" s="1"/>
  <c r="D53" i="25"/>
  <c r="C53" i="25"/>
  <c r="F53" i="25" s="1"/>
  <c r="B53" i="25"/>
  <c r="E52" i="25"/>
  <c r="D52" i="25"/>
  <c r="C52" i="25"/>
  <c r="F52" i="25" s="1"/>
  <c r="B52" i="25"/>
  <c r="F51" i="25"/>
  <c r="E51" i="25"/>
  <c r="C51" i="25"/>
  <c r="B51" i="25"/>
  <c r="D51" i="25" s="1"/>
  <c r="F50" i="25"/>
  <c r="C50" i="25"/>
  <c r="E50" i="25" s="1"/>
  <c r="B50" i="25"/>
  <c r="D50" i="25" s="1"/>
  <c r="D49" i="25"/>
  <c r="C49" i="25"/>
  <c r="F49" i="25" s="1"/>
  <c r="B49" i="25"/>
  <c r="E48" i="25"/>
  <c r="D48" i="25"/>
  <c r="C48" i="25"/>
  <c r="F48" i="25" s="1"/>
  <c r="B48" i="25"/>
  <c r="F47" i="25"/>
  <c r="E47" i="25"/>
  <c r="C47" i="25"/>
  <c r="B47" i="25"/>
  <c r="D47" i="25" s="1"/>
  <c r="F46" i="25"/>
  <c r="C46" i="25"/>
  <c r="E46" i="25" s="1"/>
  <c r="B46" i="25"/>
  <c r="D46" i="25" s="1"/>
  <c r="D45" i="25"/>
  <c r="C45" i="25"/>
  <c r="F45" i="25" s="1"/>
  <c r="B45" i="25"/>
  <c r="E44" i="25"/>
  <c r="D44" i="25"/>
  <c r="C44" i="25"/>
  <c r="F44" i="25" s="1"/>
  <c r="B44" i="25"/>
  <c r="F43" i="25"/>
  <c r="E43" i="25"/>
  <c r="C43" i="25"/>
  <c r="B43" i="25"/>
  <c r="D43" i="25" s="1"/>
  <c r="F42" i="25"/>
  <c r="C42" i="25"/>
  <c r="E42" i="25" s="1"/>
  <c r="B42" i="25"/>
  <c r="D42" i="25" s="1"/>
  <c r="D41" i="25"/>
  <c r="C41" i="25"/>
  <c r="F41" i="25" s="1"/>
  <c r="B41" i="25"/>
  <c r="E40" i="25"/>
  <c r="D40" i="25"/>
  <c r="C40" i="25"/>
  <c r="F40" i="25" s="1"/>
  <c r="B40" i="25"/>
  <c r="F39" i="25"/>
  <c r="E39" i="25"/>
  <c r="C39" i="25"/>
  <c r="B39" i="25"/>
  <c r="D39" i="25" s="1"/>
  <c r="F38" i="25"/>
  <c r="C38" i="25"/>
  <c r="E38" i="25" s="1"/>
  <c r="B38" i="25"/>
  <c r="D38" i="25" s="1"/>
  <c r="D37" i="25"/>
  <c r="C37" i="25"/>
  <c r="F37" i="25" s="1"/>
  <c r="B37" i="25"/>
  <c r="E36" i="25"/>
  <c r="D36" i="25"/>
  <c r="C36" i="25"/>
  <c r="F36" i="25" s="1"/>
  <c r="B36" i="25"/>
  <c r="F35" i="25"/>
  <c r="E35" i="25"/>
  <c r="C35" i="25"/>
  <c r="B35" i="25"/>
  <c r="D35" i="25" s="1"/>
  <c r="F34" i="25"/>
  <c r="C34" i="25"/>
  <c r="E34" i="25" s="1"/>
  <c r="B34" i="25"/>
  <c r="D34" i="25" s="1"/>
  <c r="D33" i="25"/>
  <c r="C33" i="25"/>
  <c r="F33" i="25" s="1"/>
  <c r="B33" i="25"/>
  <c r="E32" i="25"/>
  <c r="D32" i="25"/>
  <c r="C32" i="25"/>
  <c r="F32" i="25" s="1"/>
  <c r="B32" i="25"/>
  <c r="F31" i="25"/>
  <c r="E31" i="25"/>
  <c r="C31" i="25"/>
  <c r="B31" i="25"/>
  <c r="D31" i="25" s="1"/>
  <c r="F30" i="25"/>
  <c r="C30" i="25"/>
  <c r="E30" i="25" s="1"/>
  <c r="B30" i="25"/>
  <c r="D30" i="25" s="1"/>
  <c r="D29" i="25"/>
  <c r="C29" i="25"/>
  <c r="F29" i="25" s="1"/>
  <c r="B29" i="25"/>
  <c r="E28" i="25"/>
  <c r="D28" i="25"/>
  <c r="C28" i="25"/>
  <c r="F28" i="25" s="1"/>
  <c r="B28" i="25"/>
  <c r="F27" i="25"/>
  <c r="E27" i="25"/>
  <c r="C27" i="25"/>
  <c r="B27" i="25"/>
  <c r="D27" i="25" s="1"/>
  <c r="F26" i="25"/>
  <c r="C26" i="25"/>
  <c r="E26" i="25" s="1"/>
  <c r="B26" i="25"/>
  <c r="D26" i="25" s="1"/>
  <c r="D25" i="25"/>
  <c r="C25" i="25"/>
  <c r="F25" i="25" s="1"/>
  <c r="B25" i="25"/>
  <c r="E24" i="25"/>
  <c r="D24" i="25"/>
  <c r="C24" i="25"/>
  <c r="F24" i="25" s="1"/>
  <c r="B24" i="25"/>
  <c r="F23" i="25"/>
  <c r="E23" i="25"/>
  <c r="C23" i="25"/>
  <c r="B23" i="25"/>
  <c r="D23" i="25" s="1"/>
  <c r="F22" i="25"/>
  <c r="C22" i="25"/>
  <c r="E22" i="25" s="1"/>
  <c r="B22" i="25"/>
  <c r="D22" i="25" s="1"/>
  <c r="D21" i="25"/>
  <c r="C21" i="25"/>
  <c r="F21" i="25" s="1"/>
  <c r="B21" i="25"/>
  <c r="E20" i="25"/>
  <c r="D20" i="25"/>
  <c r="C20" i="25"/>
  <c r="F20" i="25" s="1"/>
  <c r="B20" i="25"/>
  <c r="F19" i="25"/>
  <c r="E19" i="25"/>
  <c r="C19" i="25"/>
  <c r="B19" i="25"/>
  <c r="D19" i="25" s="1"/>
  <c r="F18" i="25"/>
  <c r="C18" i="25"/>
  <c r="E18" i="25" s="1"/>
  <c r="B18" i="25"/>
  <c r="D18" i="25" s="1"/>
  <c r="D17" i="25"/>
  <c r="C17" i="25"/>
  <c r="F17" i="25" s="1"/>
  <c r="B17" i="25"/>
  <c r="E16" i="25"/>
  <c r="D16" i="25"/>
  <c r="C16" i="25"/>
  <c r="F16" i="25" s="1"/>
  <c r="B16" i="25"/>
  <c r="F15" i="25"/>
  <c r="E15" i="25"/>
  <c r="C15" i="25"/>
  <c r="B15" i="25"/>
  <c r="D15" i="25" s="1"/>
  <c r="F14" i="25"/>
  <c r="C14" i="25"/>
  <c r="E14" i="25" s="1"/>
  <c r="B14" i="25"/>
  <c r="D14" i="25" s="1"/>
  <c r="D13" i="25"/>
  <c r="C13" i="25"/>
  <c r="F13" i="25" s="1"/>
  <c r="B13" i="25"/>
  <c r="E12" i="25"/>
  <c r="D12" i="25"/>
  <c r="C12" i="25"/>
  <c r="F12" i="25" s="1"/>
  <c r="B12" i="25"/>
  <c r="F11" i="25"/>
  <c r="E11" i="25"/>
  <c r="C11" i="25"/>
  <c r="B11" i="25"/>
  <c r="D11" i="25" s="1"/>
  <c r="F10" i="25"/>
  <c r="C10" i="25"/>
  <c r="E10" i="25" s="1"/>
  <c r="B10" i="25"/>
  <c r="D10" i="25" s="1"/>
  <c r="D9" i="25"/>
  <c r="C9" i="25"/>
  <c r="F9" i="25" s="1"/>
  <c r="B9" i="25"/>
  <c r="E8" i="25"/>
  <c r="D8" i="25"/>
  <c r="C8" i="25"/>
  <c r="F8" i="25" s="1"/>
  <c r="B8" i="25"/>
  <c r="F7" i="25"/>
  <c r="E7" i="25"/>
  <c r="C7" i="25"/>
  <c r="B7" i="25"/>
  <c r="D7" i="25" s="1"/>
  <c r="F6" i="25"/>
  <c r="C6" i="25"/>
  <c r="E6" i="25" s="1"/>
  <c r="B6" i="25"/>
  <c r="D6" i="25" s="1"/>
  <c r="D5" i="25"/>
  <c r="C5" i="25"/>
  <c r="F5" i="25" s="1"/>
  <c r="B5" i="25"/>
  <c r="E4" i="25"/>
  <c r="D4" i="25"/>
  <c r="C4" i="25"/>
  <c r="F4" i="25" s="1"/>
  <c r="B4" i="25"/>
  <c r="F3" i="25"/>
  <c r="E3" i="25"/>
  <c r="C3" i="25"/>
  <c r="B3" i="25"/>
  <c r="D3" i="25" s="1"/>
  <c r="E219" i="24"/>
  <c r="D219" i="24"/>
  <c r="F219" i="24" s="1"/>
  <c r="G219" i="24" s="1"/>
  <c r="C219" i="24"/>
  <c r="F218" i="24"/>
  <c r="G218" i="24" s="1"/>
  <c r="E218" i="24"/>
  <c r="D218" i="24"/>
  <c r="C218" i="24"/>
  <c r="G217" i="24"/>
  <c r="F217" i="24"/>
  <c r="E217" i="24"/>
  <c r="D217" i="24"/>
  <c r="C217" i="24"/>
  <c r="E216" i="24"/>
  <c r="D216" i="24"/>
  <c r="F216" i="24" s="1"/>
  <c r="G216" i="24" s="1"/>
  <c r="C216" i="24"/>
  <c r="E215" i="24"/>
  <c r="D215" i="24"/>
  <c r="F215" i="24" s="1"/>
  <c r="G215" i="24" s="1"/>
  <c r="C215" i="24"/>
  <c r="F214" i="24"/>
  <c r="G214" i="24" s="1"/>
  <c r="E214" i="24"/>
  <c r="D214" i="24"/>
  <c r="C214" i="24"/>
  <c r="G213" i="24"/>
  <c r="F213" i="24"/>
  <c r="E213" i="24"/>
  <c r="D213" i="24"/>
  <c r="C213" i="24"/>
  <c r="E212" i="24"/>
  <c r="D212" i="24"/>
  <c r="F212" i="24" s="1"/>
  <c r="G212" i="24" s="1"/>
  <c r="C212" i="24"/>
  <c r="E211" i="24"/>
  <c r="D211" i="24"/>
  <c r="F211" i="24" s="1"/>
  <c r="G211" i="24" s="1"/>
  <c r="C211" i="24"/>
  <c r="F210" i="24"/>
  <c r="G210" i="24" s="1"/>
  <c r="E210" i="24"/>
  <c r="D210" i="24"/>
  <c r="C210" i="24"/>
  <c r="G209" i="24"/>
  <c r="F209" i="24"/>
  <c r="E209" i="24"/>
  <c r="D209" i="24"/>
  <c r="C209" i="24"/>
  <c r="E208" i="24"/>
  <c r="D208" i="24"/>
  <c r="F208" i="24" s="1"/>
  <c r="G208" i="24" s="1"/>
  <c r="C208" i="24"/>
  <c r="E207" i="24"/>
  <c r="D207" i="24"/>
  <c r="F207" i="24" s="1"/>
  <c r="G207" i="24" s="1"/>
  <c r="C207" i="24"/>
  <c r="F206" i="24"/>
  <c r="G206" i="24" s="1"/>
  <c r="E206" i="24"/>
  <c r="D206" i="24"/>
  <c r="C206" i="24"/>
  <c r="G205" i="24"/>
  <c r="F205" i="24"/>
  <c r="E205" i="24"/>
  <c r="D205" i="24"/>
  <c r="C205" i="24"/>
  <c r="E204" i="24"/>
  <c r="D204" i="24"/>
  <c r="F204" i="24" s="1"/>
  <c r="G204" i="24" s="1"/>
  <c r="C204" i="24"/>
  <c r="E203" i="24"/>
  <c r="D203" i="24"/>
  <c r="F203" i="24" s="1"/>
  <c r="G203" i="24" s="1"/>
  <c r="C203" i="24"/>
  <c r="F202" i="24"/>
  <c r="G202" i="24" s="1"/>
  <c r="E202" i="24"/>
  <c r="D202" i="24"/>
  <c r="C202" i="24"/>
  <c r="G201" i="24"/>
  <c r="F201" i="24"/>
  <c r="E201" i="24"/>
  <c r="D201" i="24"/>
  <c r="C201" i="24"/>
  <c r="E200" i="24"/>
  <c r="D200" i="24"/>
  <c r="F200" i="24" s="1"/>
  <c r="G200" i="24" s="1"/>
  <c r="C200" i="24"/>
  <c r="E199" i="24"/>
  <c r="D199" i="24"/>
  <c r="F199" i="24" s="1"/>
  <c r="G199" i="24" s="1"/>
  <c r="C199" i="24"/>
  <c r="F198" i="24"/>
  <c r="G198" i="24" s="1"/>
  <c r="E198" i="24"/>
  <c r="D198" i="24"/>
  <c r="C198" i="24"/>
  <c r="G197" i="24"/>
  <c r="F197" i="24"/>
  <c r="E197" i="24"/>
  <c r="D197" i="24"/>
  <c r="C197" i="24"/>
  <c r="E196" i="24"/>
  <c r="D196" i="24"/>
  <c r="F196" i="24" s="1"/>
  <c r="G196" i="24" s="1"/>
  <c r="C196" i="24"/>
  <c r="E195" i="24"/>
  <c r="D195" i="24"/>
  <c r="F195" i="24" s="1"/>
  <c r="G195" i="24" s="1"/>
  <c r="C195" i="24"/>
  <c r="F194" i="24"/>
  <c r="G194" i="24" s="1"/>
  <c r="E194" i="24"/>
  <c r="D194" i="24"/>
  <c r="C194" i="24"/>
  <c r="G193" i="24"/>
  <c r="F193" i="24"/>
  <c r="E193" i="24"/>
  <c r="D193" i="24"/>
  <c r="C193" i="24"/>
  <c r="E192" i="24"/>
  <c r="D192" i="24"/>
  <c r="F192" i="24" s="1"/>
  <c r="G192" i="24" s="1"/>
  <c r="C192" i="24"/>
  <c r="E191" i="24"/>
  <c r="D191" i="24"/>
  <c r="F191" i="24" s="1"/>
  <c r="G191" i="24" s="1"/>
  <c r="C191" i="24"/>
  <c r="F190" i="24"/>
  <c r="G190" i="24" s="1"/>
  <c r="E190" i="24"/>
  <c r="D190" i="24"/>
  <c r="C190" i="24"/>
  <c r="G189" i="24"/>
  <c r="F189" i="24"/>
  <c r="E189" i="24"/>
  <c r="D189" i="24"/>
  <c r="C189" i="24"/>
  <c r="E188" i="24"/>
  <c r="D188" i="24"/>
  <c r="F188" i="24" s="1"/>
  <c r="G188" i="24" s="1"/>
  <c r="C188" i="24"/>
  <c r="E187" i="24"/>
  <c r="D187" i="24"/>
  <c r="F187" i="24" s="1"/>
  <c r="G187" i="24" s="1"/>
  <c r="C187" i="24"/>
  <c r="F186" i="24"/>
  <c r="G186" i="24" s="1"/>
  <c r="E186" i="24"/>
  <c r="D186" i="24"/>
  <c r="C186" i="24"/>
  <c r="G185" i="24"/>
  <c r="F185" i="24"/>
  <c r="E185" i="24"/>
  <c r="D185" i="24"/>
  <c r="C185" i="24"/>
  <c r="E184" i="24"/>
  <c r="D184" i="24"/>
  <c r="F184" i="24" s="1"/>
  <c r="G184" i="24" s="1"/>
  <c r="C184" i="24"/>
  <c r="E183" i="24"/>
  <c r="D183" i="24"/>
  <c r="F183" i="24" s="1"/>
  <c r="G183" i="24" s="1"/>
  <c r="C183" i="24"/>
  <c r="F182" i="24"/>
  <c r="G182" i="24" s="1"/>
  <c r="E182" i="24"/>
  <c r="D182" i="24"/>
  <c r="C182" i="24"/>
  <c r="G181" i="24"/>
  <c r="F181" i="24"/>
  <c r="E181" i="24"/>
  <c r="D181" i="24"/>
  <c r="C181" i="24"/>
  <c r="E180" i="24"/>
  <c r="D180" i="24"/>
  <c r="F180" i="24" s="1"/>
  <c r="G180" i="24" s="1"/>
  <c r="C180" i="24"/>
  <c r="E179" i="24"/>
  <c r="D179" i="24"/>
  <c r="F179" i="24" s="1"/>
  <c r="G179" i="24" s="1"/>
  <c r="C179" i="24"/>
  <c r="F178" i="24"/>
  <c r="G178" i="24" s="1"/>
  <c r="E178" i="24"/>
  <c r="D178" i="24"/>
  <c r="C178" i="24"/>
  <c r="G177" i="24"/>
  <c r="F177" i="24"/>
  <c r="E177" i="24"/>
  <c r="D177" i="24"/>
  <c r="C177" i="24"/>
  <c r="E176" i="24"/>
  <c r="D176" i="24"/>
  <c r="F176" i="24" s="1"/>
  <c r="G176" i="24" s="1"/>
  <c r="C176" i="24"/>
  <c r="E175" i="24"/>
  <c r="D175" i="24"/>
  <c r="F175" i="24" s="1"/>
  <c r="G175" i="24" s="1"/>
  <c r="C175" i="24"/>
  <c r="F174" i="24"/>
  <c r="G174" i="24" s="1"/>
  <c r="E174" i="24"/>
  <c r="D174" i="24"/>
  <c r="C174" i="24"/>
  <c r="G173" i="24"/>
  <c r="F173" i="24"/>
  <c r="E173" i="24"/>
  <c r="D173" i="24"/>
  <c r="C173" i="24"/>
  <c r="E172" i="24"/>
  <c r="D172" i="24"/>
  <c r="F172" i="24" s="1"/>
  <c r="G172" i="24" s="1"/>
  <c r="C172" i="24"/>
  <c r="E171" i="24"/>
  <c r="D171" i="24"/>
  <c r="F171" i="24" s="1"/>
  <c r="G171" i="24" s="1"/>
  <c r="C171" i="24"/>
  <c r="F170" i="24"/>
  <c r="G170" i="24" s="1"/>
  <c r="E170" i="24"/>
  <c r="D170" i="24"/>
  <c r="C170" i="24"/>
  <c r="G169" i="24"/>
  <c r="F169" i="24"/>
  <c r="E169" i="24"/>
  <c r="D169" i="24"/>
  <c r="C169" i="24"/>
  <c r="E168" i="24"/>
  <c r="D168" i="24"/>
  <c r="F168" i="24" s="1"/>
  <c r="G168" i="24" s="1"/>
  <c r="C168" i="24"/>
  <c r="E167" i="24"/>
  <c r="D167" i="24"/>
  <c r="F167" i="24" s="1"/>
  <c r="G167" i="24" s="1"/>
  <c r="C167" i="24"/>
  <c r="F166" i="24"/>
  <c r="G166" i="24" s="1"/>
  <c r="E166" i="24"/>
  <c r="D166" i="24"/>
  <c r="C166" i="24"/>
  <c r="G165" i="24"/>
  <c r="F165" i="24"/>
  <c r="E165" i="24"/>
  <c r="D165" i="24"/>
  <c r="C165" i="24"/>
  <c r="E164" i="24"/>
  <c r="D164" i="24"/>
  <c r="F164" i="24" s="1"/>
  <c r="G164" i="24" s="1"/>
  <c r="C164" i="24"/>
  <c r="E163" i="24"/>
  <c r="D163" i="24"/>
  <c r="F163" i="24" s="1"/>
  <c r="G163" i="24" s="1"/>
  <c r="C163" i="24"/>
  <c r="F162" i="24"/>
  <c r="G162" i="24" s="1"/>
  <c r="E162" i="24"/>
  <c r="D162" i="24"/>
  <c r="C162" i="24"/>
  <c r="G161" i="24"/>
  <c r="F161" i="24"/>
  <c r="E161" i="24"/>
  <c r="D161" i="24"/>
  <c r="C161" i="24"/>
  <c r="E160" i="24"/>
  <c r="D160" i="24"/>
  <c r="F160" i="24" s="1"/>
  <c r="G160" i="24" s="1"/>
  <c r="C160" i="24"/>
  <c r="E159" i="24"/>
  <c r="D159" i="24"/>
  <c r="F159" i="24" s="1"/>
  <c r="G159" i="24" s="1"/>
  <c r="C159" i="24"/>
  <c r="F158" i="24"/>
  <c r="G158" i="24" s="1"/>
  <c r="E158" i="24"/>
  <c r="D158" i="24"/>
  <c r="C158" i="24"/>
  <c r="G157" i="24"/>
  <c r="F157" i="24"/>
  <c r="E157" i="24"/>
  <c r="D157" i="24"/>
  <c r="C157" i="24"/>
  <c r="E156" i="24"/>
  <c r="D156" i="24"/>
  <c r="F156" i="24" s="1"/>
  <c r="G156" i="24" s="1"/>
  <c r="C156" i="24"/>
  <c r="E155" i="24"/>
  <c r="D155" i="24"/>
  <c r="F155" i="24" s="1"/>
  <c r="G155" i="24" s="1"/>
  <c r="C155" i="24"/>
  <c r="F154" i="24"/>
  <c r="G154" i="24" s="1"/>
  <c r="E154" i="24"/>
  <c r="D154" i="24"/>
  <c r="C154" i="24"/>
  <c r="G153" i="24"/>
  <c r="F153" i="24"/>
  <c r="E153" i="24"/>
  <c r="D153" i="24"/>
  <c r="C153" i="24"/>
  <c r="E152" i="24"/>
  <c r="D152" i="24"/>
  <c r="F152" i="24" s="1"/>
  <c r="G152" i="24" s="1"/>
  <c r="C152" i="24"/>
  <c r="E151" i="24"/>
  <c r="D151" i="24"/>
  <c r="F151" i="24" s="1"/>
  <c r="G151" i="24" s="1"/>
  <c r="C151" i="24"/>
  <c r="F150" i="24"/>
  <c r="G150" i="24" s="1"/>
  <c r="E150" i="24"/>
  <c r="D150" i="24"/>
  <c r="C150" i="24"/>
  <c r="G149" i="24"/>
  <c r="F149" i="24"/>
  <c r="E149" i="24"/>
  <c r="D149" i="24"/>
  <c r="C149" i="24"/>
  <c r="E148" i="24"/>
  <c r="D148" i="24"/>
  <c r="F148" i="24" s="1"/>
  <c r="G148" i="24" s="1"/>
  <c r="C148" i="24"/>
  <c r="E147" i="24"/>
  <c r="D147" i="24"/>
  <c r="F147" i="24" s="1"/>
  <c r="G147" i="24" s="1"/>
  <c r="C147" i="24"/>
  <c r="F146" i="24"/>
  <c r="G146" i="24" s="1"/>
  <c r="E146" i="24"/>
  <c r="D146" i="24"/>
  <c r="C146" i="24"/>
  <c r="G145" i="24"/>
  <c r="F145" i="24"/>
  <c r="E145" i="24"/>
  <c r="D145" i="24"/>
  <c r="C145" i="24"/>
  <c r="E144" i="24"/>
  <c r="D144" i="24"/>
  <c r="F144" i="24" s="1"/>
  <c r="G144" i="24" s="1"/>
  <c r="C144" i="24"/>
  <c r="E143" i="24"/>
  <c r="D143" i="24"/>
  <c r="F143" i="24" s="1"/>
  <c r="G143" i="24" s="1"/>
  <c r="C143" i="24"/>
  <c r="F142" i="24"/>
  <c r="G142" i="24" s="1"/>
  <c r="E142" i="24"/>
  <c r="D142" i="24"/>
  <c r="C142" i="24"/>
  <c r="G141" i="24"/>
  <c r="F141" i="24"/>
  <c r="E141" i="24"/>
  <c r="D141" i="24"/>
  <c r="C141" i="24"/>
  <c r="E140" i="24"/>
  <c r="D140" i="24"/>
  <c r="F140" i="24" s="1"/>
  <c r="G140" i="24" s="1"/>
  <c r="C140" i="24"/>
  <c r="E139" i="24"/>
  <c r="D139" i="24"/>
  <c r="F139" i="24" s="1"/>
  <c r="G139" i="24" s="1"/>
  <c r="C139" i="24"/>
  <c r="F138" i="24"/>
  <c r="G138" i="24" s="1"/>
  <c r="E138" i="24"/>
  <c r="D138" i="24"/>
  <c r="C138" i="24"/>
  <c r="G137" i="24"/>
  <c r="F137" i="24"/>
  <c r="E137" i="24"/>
  <c r="D137" i="24"/>
  <c r="C137" i="24"/>
  <c r="E136" i="24"/>
  <c r="D136" i="24"/>
  <c r="F136" i="24" s="1"/>
  <c r="G136" i="24" s="1"/>
  <c r="C136" i="24"/>
  <c r="E135" i="24"/>
  <c r="D135" i="24"/>
  <c r="F135" i="24" s="1"/>
  <c r="G135" i="24" s="1"/>
  <c r="C135" i="24"/>
  <c r="F134" i="24"/>
  <c r="G134" i="24" s="1"/>
  <c r="E134" i="24"/>
  <c r="D134" i="24"/>
  <c r="C134" i="24"/>
  <c r="G133" i="24"/>
  <c r="F133" i="24"/>
  <c r="E133" i="24"/>
  <c r="D133" i="24"/>
  <c r="C133" i="24"/>
  <c r="E132" i="24"/>
  <c r="D132" i="24"/>
  <c r="F132" i="24" s="1"/>
  <c r="G132" i="24" s="1"/>
  <c r="C132" i="24"/>
  <c r="E131" i="24"/>
  <c r="D131" i="24"/>
  <c r="F131" i="24" s="1"/>
  <c r="G131" i="24" s="1"/>
  <c r="C131" i="24"/>
  <c r="F130" i="24"/>
  <c r="G130" i="24" s="1"/>
  <c r="E130" i="24"/>
  <c r="D130" i="24"/>
  <c r="C130" i="24"/>
  <c r="G129" i="24"/>
  <c r="F129" i="24"/>
  <c r="E129" i="24"/>
  <c r="D129" i="24"/>
  <c r="C129" i="24"/>
  <c r="E128" i="24"/>
  <c r="D128" i="24"/>
  <c r="F128" i="24" s="1"/>
  <c r="G128" i="24" s="1"/>
  <c r="C128" i="24"/>
  <c r="E127" i="24"/>
  <c r="D127" i="24"/>
  <c r="F127" i="24" s="1"/>
  <c r="G127" i="24" s="1"/>
  <c r="C127" i="24"/>
  <c r="F126" i="24"/>
  <c r="G126" i="24" s="1"/>
  <c r="E126" i="24"/>
  <c r="D126" i="24"/>
  <c r="C126" i="24"/>
  <c r="G125" i="24"/>
  <c r="F125" i="24"/>
  <c r="E125" i="24"/>
  <c r="D125" i="24"/>
  <c r="C125" i="24"/>
  <c r="E124" i="24"/>
  <c r="D124" i="24"/>
  <c r="F124" i="24" s="1"/>
  <c r="G124" i="24" s="1"/>
  <c r="C124" i="24"/>
  <c r="E123" i="24"/>
  <c r="D123" i="24"/>
  <c r="F123" i="24" s="1"/>
  <c r="G123" i="24" s="1"/>
  <c r="C123" i="24"/>
  <c r="F122" i="24"/>
  <c r="G122" i="24" s="1"/>
  <c r="E122" i="24"/>
  <c r="D122" i="24"/>
  <c r="C122" i="24"/>
  <c r="G121" i="24"/>
  <c r="F121" i="24"/>
  <c r="E121" i="24"/>
  <c r="D121" i="24"/>
  <c r="C121" i="24"/>
  <c r="E120" i="24"/>
  <c r="D120" i="24"/>
  <c r="F120" i="24" s="1"/>
  <c r="G120" i="24" s="1"/>
  <c r="C120" i="24"/>
  <c r="E119" i="24"/>
  <c r="D119" i="24"/>
  <c r="F119" i="24" s="1"/>
  <c r="G119" i="24" s="1"/>
  <c r="C119" i="24"/>
  <c r="F118" i="24"/>
  <c r="G118" i="24" s="1"/>
  <c r="E118" i="24"/>
  <c r="D118" i="24"/>
  <c r="C118" i="24"/>
  <c r="G117" i="24"/>
  <c r="F117" i="24"/>
  <c r="E117" i="24"/>
  <c r="D117" i="24"/>
  <c r="C117" i="24"/>
  <c r="E116" i="24"/>
  <c r="D116" i="24"/>
  <c r="F116" i="24" s="1"/>
  <c r="G116" i="24" s="1"/>
  <c r="C116" i="24"/>
  <c r="E115" i="24"/>
  <c r="D115" i="24"/>
  <c r="F115" i="24" s="1"/>
  <c r="G115" i="24" s="1"/>
  <c r="C115" i="24"/>
  <c r="F114" i="24"/>
  <c r="G114" i="24" s="1"/>
  <c r="E114" i="24"/>
  <c r="D114" i="24"/>
  <c r="C114" i="24"/>
  <c r="G113" i="24"/>
  <c r="F113" i="24"/>
  <c r="E113" i="24"/>
  <c r="D113" i="24"/>
  <c r="C113" i="24"/>
  <c r="E112" i="24"/>
  <c r="D112" i="24"/>
  <c r="F112" i="24" s="1"/>
  <c r="G112" i="24" s="1"/>
  <c r="C112" i="24"/>
  <c r="E111" i="24"/>
  <c r="D111" i="24"/>
  <c r="F111" i="24" s="1"/>
  <c r="G111" i="24" s="1"/>
  <c r="C111" i="24"/>
  <c r="F110" i="24"/>
  <c r="G110" i="24" s="1"/>
  <c r="E110" i="24"/>
  <c r="D110" i="24"/>
  <c r="C110" i="24"/>
  <c r="G109" i="24"/>
  <c r="F109" i="24"/>
  <c r="E109" i="24"/>
  <c r="D109" i="24"/>
  <c r="C109" i="24"/>
  <c r="E108" i="24"/>
  <c r="D108" i="24"/>
  <c r="F108" i="24" s="1"/>
  <c r="G108" i="24" s="1"/>
  <c r="C108" i="24"/>
  <c r="E107" i="24"/>
  <c r="D107" i="24"/>
  <c r="F107" i="24" s="1"/>
  <c r="G107" i="24" s="1"/>
  <c r="C107" i="24"/>
  <c r="F106" i="24"/>
  <c r="G106" i="24" s="1"/>
  <c r="E106" i="24"/>
  <c r="D106" i="24"/>
  <c r="C106" i="24"/>
  <c r="G105" i="24"/>
  <c r="F105" i="24"/>
  <c r="E105" i="24"/>
  <c r="D105" i="24"/>
  <c r="C105" i="24"/>
  <c r="E104" i="24"/>
  <c r="D104" i="24"/>
  <c r="F104" i="24" s="1"/>
  <c r="G104" i="24" s="1"/>
  <c r="C104" i="24"/>
  <c r="E103" i="24"/>
  <c r="D103" i="24"/>
  <c r="F103" i="24" s="1"/>
  <c r="G103" i="24" s="1"/>
  <c r="C103" i="24"/>
  <c r="F102" i="24"/>
  <c r="G102" i="24" s="1"/>
  <c r="E102" i="24"/>
  <c r="D102" i="24"/>
  <c r="C102" i="24"/>
  <c r="G101" i="24"/>
  <c r="F101" i="24"/>
  <c r="E101" i="24"/>
  <c r="D101" i="24"/>
  <c r="C101" i="24"/>
  <c r="E100" i="24"/>
  <c r="D100" i="24"/>
  <c r="F100" i="24" s="1"/>
  <c r="G100" i="24" s="1"/>
  <c r="C100" i="24"/>
  <c r="E99" i="24"/>
  <c r="D99" i="24"/>
  <c r="F99" i="24" s="1"/>
  <c r="G99" i="24" s="1"/>
  <c r="C99" i="24"/>
  <c r="F98" i="24"/>
  <c r="G98" i="24" s="1"/>
  <c r="E98" i="24"/>
  <c r="D98" i="24"/>
  <c r="C98" i="24"/>
  <c r="G97" i="24"/>
  <c r="F97" i="24"/>
  <c r="E97" i="24"/>
  <c r="D97" i="24"/>
  <c r="C97" i="24"/>
  <c r="E96" i="24"/>
  <c r="D96" i="24"/>
  <c r="F96" i="24" s="1"/>
  <c r="G96" i="24" s="1"/>
  <c r="C96" i="24"/>
  <c r="E95" i="24"/>
  <c r="D95" i="24"/>
  <c r="F95" i="24" s="1"/>
  <c r="G95" i="24" s="1"/>
  <c r="C95" i="24"/>
  <c r="F94" i="24"/>
  <c r="G94" i="24" s="1"/>
  <c r="E94" i="24"/>
  <c r="D94" i="24"/>
  <c r="C94" i="24"/>
  <c r="G93" i="24"/>
  <c r="F93" i="24"/>
  <c r="E93" i="24"/>
  <c r="D93" i="24"/>
  <c r="C93" i="24"/>
  <c r="E92" i="24"/>
  <c r="D92" i="24"/>
  <c r="F92" i="24" s="1"/>
  <c r="G92" i="24" s="1"/>
  <c r="C92" i="24"/>
  <c r="E91" i="24"/>
  <c r="D91" i="24"/>
  <c r="F91" i="24" s="1"/>
  <c r="G91" i="24" s="1"/>
  <c r="C91" i="24"/>
  <c r="F90" i="24"/>
  <c r="G90" i="24" s="1"/>
  <c r="E90" i="24"/>
  <c r="D90" i="24"/>
  <c r="C90" i="24"/>
  <c r="G89" i="24"/>
  <c r="F89" i="24"/>
  <c r="E89" i="24"/>
  <c r="D89" i="24"/>
  <c r="C89" i="24"/>
  <c r="E88" i="24"/>
  <c r="D88" i="24"/>
  <c r="F88" i="24" s="1"/>
  <c r="G88" i="24" s="1"/>
  <c r="C88" i="24"/>
  <c r="E87" i="24"/>
  <c r="D87" i="24"/>
  <c r="F87" i="24" s="1"/>
  <c r="G87" i="24" s="1"/>
  <c r="C87" i="24"/>
  <c r="F86" i="24"/>
  <c r="G86" i="24" s="1"/>
  <c r="E86" i="24"/>
  <c r="D86" i="24"/>
  <c r="C86" i="24"/>
  <c r="G85" i="24"/>
  <c r="F85" i="24"/>
  <c r="E85" i="24"/>
  <c r="D85" i="24"/>
  <c r="C85" i="24"/>
  <c r="E84" i="24"/>
  <c r="D84" i="24"/>
  <c r="F84" i="24" s="1"/>
  <c r="G84" i="24" s="1"/>
  <c r="C84" i="24"/>
  <c r="E83" i="24"/>
  <c r="D83" i="24"/>
  <c r="F83" i="24" s="1"/>
  <c r="G83" i="24" s="1"/>
  <c r="C83" i="24"/>
  <c r="F82" i="24"/>
  <c r="G82" i="24" s="1"/>
  <c r="E82" i="24"/>
  <c r="D82" i="24"/>
  <c r="C82" i="24"/>
  <c r="G81" i="24"/>
  <c r="F81" i="24"/>
  <c r="E81" i="24"/>
  <c r="D81" i="24"/>
  <c r="C81" i="24"/>
  <c r="E80" i="24"/>
  <c r="D80" i="24"/>
  <c r="F80" i="24" s="1"/>
  <c r="G80" i="24" s="1"/>
  <c r="C80" i="24"/>
  <c r="E79" i="24"/>
  <c r="D79" i="24"/>
  <c r="F79" i="24" s="1"/>
  <c r="G79" i="24" s="1"/>
  <c r="C79" i="24"/>
  <c r="F78" i="24"/>
  <c r="G78" i="24" s="1"/>
  <c r="E78" i="24"/>
  <c r="D78" i="24"/>
  <c r="C78" i="24"/>
  <c r="G77" i="24"/>
  <c r="F77" i="24"/>
  <c r="E77" i="24"/>
  <c r="D77" i="24"/>
  <c r="C77" i="24"/>
  <c r="E76" i="24"/>
  <c r="D76" i="24"/>
  <c r="F76" i="24" s="1"/>
  <c r="G76" i="24" s="1"/>
  <c r="C76" i="24"/>
  <c r="E75" i="24"/>
  <c r="D75" i="24"/>
  <c r="F75" i="24" s="1"/>
  <c r="G75" i="24" s="1"/>
  <c r="C75" i="24"/>
  <c r="F74" i="24"/>
  <c r="G74" i="24" s="1"/>
  <c r="E74" i="24"/>
  <c r="D74" i="24"/>
  <c r="C74" i="24"/>
  <c r="G73" i="24"/>
  <c r="F73" i="24"/>
  <c r="E73" i="24"/>
  <c r="D73" i="24"/>
  <c r="C73" i="24"/>
  <c r="E72" i="24"/>
  <c r="D72" i="24"/>
  <c r="F72" i="24" s="1"/>
  <c r="G72" i="24" s="1"/>
  <c r="C72" i="24"/>
  <c r="E71" i="24"/>
  <c r="D71" i="24"/>
  <c r="F71" i="24" s="1"/>
  <c r="G71" i="24" s="1"/>
  <c r="C71" i="24"/>
  <c r="F70" i="24"/>
  <c r="G70" i="24" s="1"/>
  <c r="E70" i="24"/>
  <c r="D70" i="24"/>
  <c r="C70" i="24"/>
  <c r="G69" i="24"/>
  <c r="F69" i="24"/>
  <c r="E69" i="24"/>
  <c r="D69" i="24"/>
  <c r="C69" i="24"/>
  <c r="E68" i="24"/>
  <c r="D68" i="24"/>
  <c r="F68" i="24" s="1"/>
  <c r="G68" i="24" s="1"/>
  <c r="C68" i="24"/>
  <c r="E67" i="24"/>
  <c r="D67" i="24"/>
  <c r="F67" i="24" s="1"/>
  <c r="G67" i="24" s="1"/>
  <c r="C67" i="24"/>
  <c r="F66" i="24"/>
  <c r="G66" i="24" s="1"/>
  <c r="E66" i="24"/>
  <c r="D66" i="24"/>
  <c r="C66" i="24"/>
  <c r="G65" i="24"/>
  <c r="F65" i="24"/>
  <c r="E65" i="24"/>
  <c r="D65" i="24"/>
  <c r="C65" i="24"/>
  <c r="E64" i="24"/>
  <c r="D64" i="24"/>
  <c r="F64" i="24" s="1"/>
  <c r="G64" i="24" s="1"/>
  <c r="C64" i="24"/>
  <c r="E63" i="24"/>
  <c r="D63" i="24"/>
  <c r="F63" i="24" s="1"/>
  <c r="G63" i="24" s="1"/>
  <c r="C63" i="24"/>
  <c r="F62" i="24"/>
  <c r="G62" i="24" s="1"/>
  <c r="E62" i="24"/>
  <c r="D62" i="24"/>
  <c r="C62" i="24"/>
  <c r="G61" i="24"/>
  <c r="F61" i="24"/>
  <c r="E61" i="24"/>
  <c r="D61" i="24"/>
  <c r="C61" i="24"/>
  <c r="E60" i="24"/>
  <c r="D60" i="24"/>
  <c r="F60" i="24" s="1"/>
  <c r="G60" i="24" s="1"/>
  <c r="C60" i="24"/>
  <c r="E59" i="24"/>
  <c r="D59" i="24"/>
  <c r="F59" i="24" s="1"/>
  <c r="G59" i="24" s="1"/>
  <c r="C59" i="24"/>
  <c r="F58" i="24"/>
  <c r="G58" i="24" s="1"/>
  <c r="E58" i="24"/>
  <c r="D58" i="24"/>
  <c r="C58" i="24"/>
  <c r="G57" i="24"/>
  <c r="F57" i="24"/>
  <c r="E57" i="24"/>
  <c r="D57" i="24"/>
  <c r="C57" i="24"/>
  <c r="E56" i="24"/>
  <c r="D56" i="24"/>
  <c r="F56" i="24" s="1"/>
  <c r="G56" i="24" s="1"/>
  <c r="C56" i="24"/>
  <c r="E55" i="24"/>
  <c r="D55" i="24"/>
  <c r="F55" i="24" s="1"/>
  <c r="G55" i="24" s="1"/>
  <c r="C55" i="24"/>
  <c r="F54" i="24"/>
  <c r="G54" i="24" s="1"/>
  <c r="E54" i="24"/>
  <c r="D54" i="24"/>
  <c r="C54" i="24"/>
  <c r="G53" i="24"/>
  <c r="F53" i="24"/>
  <c r="E53" i="24"/>
  <c r="D53" i="24"/>
  <c r="C53" i="24"/>
  <c r="E52" i="24"/>
  <c r="D52" i="24"/>
  <c r="F52" i="24" s="1"/>
  <c r="G52" i="24" s="1"/>
  <c r="C52" i="24"/>
  <c r="E51" i="24"/>
  <c r="D51" i="24"/>
  <c r="F51" i="24" s="1"/>
  <c r="G51" i="24" s="1"/>
  <c r="C51" i="24"/>
  <c r="E50" i="24"/>
  <c r="D50" i="24"/>
  <c r="F50" i="24" s="1"/>
  <c r="G50" i="24" s="1"/>
  <c r="C50" i="24"/>
  <c r="E49" i="24"/>
  <c r="D49" i="24"/>
  <c r="F49" i="24" s="1"/>
  <c r="G49" i="24" s="1"/>
  <c r="C49" i="24"/>
  <c r="F48" i="24"/>
  <c r="G48" i="24" s="1"/>
  <c r="E48" i="24"/>
  <c r="D48" i="24"/>
  <c r="C48" i="24"/>
  <c r="F47" i="24"/>
  <c r="G47" i="24" s="1"/>
  <c r="E47" i="24"/>
  <c r="D47" i="24"/>
  <c r="C47" i="24"/>
  <c r="E46" i="24"/>
  <c r="D46" i="24"/>
  <c r="F46" i="24" s="1"/>
  <c r="G46" i="24" s="1"/>
  <c r="C46" i="24"/>
  <c r="E45" i="24"/>
  <c r="D45" i="24"/>
  <c r="F45" i="24" s="1"/>
  <c r="G45" i="24" s="1"/>
  <c r="C45" i="24"/>
  <c r="F44" i="24"/>
  <c r="G44" i="24" s="1"/>
  <c r="E44" i="24"/>
  <c r="D44" i="24"/>
  <c r="C44" i="24"/>
  <c r="F43" i="24"/>
  <c r="G43" i="24" s="1"/>
  <c r="E43" i="24"/>
  <c r="D43" i="24"/>
  <c r="C43" i="24"/>
  <c r="E42" i="24"/>
  <c r="D42" i="24"/>
  <c r="F42" i="24" s="1"/>
  <c r="G42" i="24" s="1"/>
  <c r="C42" i="24"/>
  <c r="E41" i="24"/>
  <c r="D41" i="24"/>
  <c r="F41" i="24" s="1"/>
  <c r="G41" i="24" s="1"/>
  <c r="C41" i="24"/>
  <c r="F40" i="24"/>
  <c r="G40" i="24" s="1"/>
  <c r="E40" i="24"/>
  <c r="D40" i="24"/>
  <c r="C40" i="24"/>
  <c r="F39" i="24"/>
  <c r="G39" i="24" s="1"/>
  <c r="E39" i="24"/>
  <c r="D39" i="24"/>
  <c r="C39" i="24"/>
  <c r="E38" i="24"/>
  <c r="D38" i="24"/>
  <c r="F38" i="24" s="1"/>
  <c r="G38" i="24" s="1"/>
  <c r="C38" i="24"/>
  <c r="E37" i="24"/>
  <c r="D37" i="24"/>
  <c r="F37" i="24" s="1"/>
  <c r="G37" i="24" s="1"/>
  <c r="C37" i="24"/>
  <c r="F36" i="24"/>
  <c r="G36" i="24" s="1"/>
  <c r="E36" i="24"/>
  <c r="D36" i="24"/>
  <c r="C36" i="24"/>
  <c r="F35" i="24"/>
  <c r="G35" i="24" s="1"/>
  <c r="E35" i="24"/>
  <c r="D35" i="24"/>
  <c r="C35" i="24"/>
  <c r="E34" i="24"/>
  <c r="D34" i="24"/>
  <c r="F34" i="24" s="1"/>
  <c r="G34" i="24" s="1"/>
  <c r="C34" i="24"/>
  <c r="E33" i="24"/>
  <c r="D33" i="24"/>
  <c r="F33" i="24" s="1"/>
  <c r="G33" i="24" s="1"/>
  <c r="C33" i="24"/>
  <c r="F32" i="24"/>
  <c r="G32" i="24" s="1"/>
  <c r="E32" i="24"/>
  <c r="D32" i="24"/>
  <c r="C32" i="24"/>
  <c r="F31" i="24"/>
  <c r="G31" i="24" s="1"/>
  <c r="E31" i="24"/>
  <c r="D31" i="24"/>
  <c r="C31" i="24"/>
  <c r="E30" i="24"/>
  <c r="D30" i="24"/>
  <c r="F30" i="24" s="1"/>
  <c r="G30" i="24" s="1"/>
  <c r="C30" i="24"/>
  <c r="E29" i="24"/>
  <c r="D29" i="24"/>
  <c r="F29" i="24" s="1"/>
  <c r="G29" i="24" s="1"/>
  <c r="C29" i="24"/>
  <c r="F28" i="24"/>
  <c r="G28" i="24" s="1"/>
  <c r="E28" i="24"/>
  <c r="D28" i="24"/>
  <c r="C28" i="24"/>
  <c r="F27" i="24"/>
  <c r="G27" i="24" s="1"/>
  <c r="E27" i="24"/>
  <c r="D27" i="24"/>
  <c r="C27" i="24"/>
  <c r="E26" i="24"/>
  <c r="D26" i="24"/>
  <c r="F26" i="24" s="1"/>
  <c r="G26" i="24" s="1"/>
  <c r="C26" i="24"/>
  <c r="E25" i="24"/>
  <c r="D25" i="24"/>
  <c r="F25" i="24" s="1"/>
  <c r="G25" i="24" s="1"/>
  <c r="C25" i="24"/>
  <c r="F24" i="24"/>
  <c r="G24" i="24" s="1"/>
  <c r="E24" i="24"/>
  <c r="D24" i="24"/>
  <c r="C24" i="24"/>
  <c r="F23" i="24"/>
  <c r="G23" i="24" s="1"/>
  <c r="E23" i="24"/>
  <c r="D23" i="24"/>
  <c r="C23" i="24"/>
  <c r="E22" i="24"/>
  <c r="D22" i="24"/>
  <c r="F22" i="24" s="1"/>
  <c r="G22" i="24" s="1"/>
  <c r="C22" i="24"/>
  <c r="E21" i="24"/>
  <c r="D21" i="24"/>
  <c r="F21" i="24" s="1"/>
  <c r="G21" i="24" s="1"/>
  <c r="C21" i="24"/>
  <c r="F20" i="24"/>
  <c r="G20" i="24" s="1"/>
  <c r="E20" i="24"/>
  <c r="D20" i="24"/>
  <c r="C20" i="24"/>
  <c r="F19" i="24"/>
  <c r="G19" i="24" s="1"/>
  <c r="E19" i="24"/>
  <c r="D19" i="24"/>
  <c r="C19" i="24"/>
  <c r="E18" i="24"/>
  <c r="D18" i="24"/>
  <c r="F18" i="24" s="1"/>
  <c r="G18" i="24" s="1"/>
  <c r="C18" i="24"/>
  <c r="E17" i="24"/>
  <c r="D17" i="24"/>
  <c r="F17" i="24" s="1"/>
  <c r="G17" i="24" s="1"/>
  <c r="C17" i="24"/>
  <c r="F16" i="24"/>
  <c r="G16" i="24" s="1"/>
  <c r="E16" i="24"/>
  <c r="D16" i="24"/>
  <c r="C16" i="24"/>
  <c r="F15" i="24"/>
  <c r="G15" i="24" s="1"/>
  <c r="E15" i="24"/>
  <c r="D15" i="24"/>
  <c r="C15" i="24"/>
  <c r="E14" i="24"/>
  <c r="D14" i="24"/>
  <c r="F14" i="24" s="1"/>
  <c r="G14" i="24" s="1"/>
  <c r="C14" i="24"/>
  <c r="E13" i="24"/>
  <c r="D13" i="24"/>
  <c r="F13" i="24" s="1"/>
  <c r="G13" i="24" s="1"/>
  <c r="C13" i="24"/>
  <c r="F12" i="24"/>
  <c r="G12" i="24" s="1"/>
  <c r="E12" i="24"/>
  <c r="D12" i="24"/>
  <c r="C12" i="24"/>
  <c r="F11" i="24"/>
  <c r="G11" i="24" s="1"/>
  <c r="E11" i="24"/>
  <c r="D11" i="24"/>
  <c r="C11" i="24"/>
  <c r="E10" i="24"/>
  <c r="D10" i="24"/>
  <c r="F10" i="24" s="1"/>
  <c r="G10" i="24" s="1"/>
  <c r="C10" i="24"/>
  <c r="D183" i="20"/>
  <c r="E183" i="20" s="1"/>
  <c r="F183" i="20" s="1"/>
  <c r="C183" i="20"/>
  <c r="E182" i="20"/>
  <c r="F182" i="20" s="1"/>
  <c r="D182" i="20"/>
  <c r="C182" i="20"/>
  <c r="D181" i="20"/>
  <c r="E181" i="20" s="1"/>
  <c r="F181" i="20" s="1"/>
  <c r="C181" i="20"/>
  <c r="D180" i="20"/>
  <c r="E180" i="20" s="1"/>
  <c r="F180" i="20" s="1"/>
  <c r="C180" i="20"/>
  <c r="D179" i="20"/>
  <c r="E179" i="20" s="1"/>
  <c r="F179" i="20" s="1"/>
  <c r="C179" i="20"/>
  <c r="E178" i="20"/>
  <c r="F178" i="20" s="1"/>
  <c r="D178" i="20"/>
  <c r="C178" i="20"/>
  <c r="D177" i="20"/>
  <c r="E177" i="20" s="1"/>
  <c r="F177" i="20" s="1"/>
  <c r="C177" i="20"/>
  <c r="D176" i="20"/>
  <c r="E176" i="20" s="1"/>
  <c r="F176" i="20" s="1"/>
  <c r="C176" i="20"/>
  <c r="D175" i="20"/>
  <c r="E175" i="20" s="1"/>
  <c r="F175" i="20" s="1"/>
  <c r="C175" i="20"/>
  <c r="E174" i="20"/>
  <c r="F174" i="20" s="1"/>
  <c r="D174" i="20"/>
  <c r="C174" i="20"/>
  <c r="D173" i="20"/>
  <c r="E173" i="20" s="1"/>
  <c r="F173" i="20" s="1"/>
  <c r="C173" i="20"/>
  <c r="D172" i="20"/>
  <c r="E172" i="20" s="1"/>
  <c r="F172" i="20" s="1"/>
  <c r="C172" i="20"/>
  <c r="D171" i="20"/>
  <c r="E171" i="20" s="1"/>
  <c r="F171" i="20" s="1"/>
  <c r="C171" i="20"/>
  <c r="E170" i="20"/>
  <c r="F170" i="20" s="1"/>
  <c r="D170" i="20"/>
  <c r="C170" i="20"/>
  <c r="D169" i="20"/>
  <c r="E169" i="20" s="1"/>
  <c r="F169" i="20" s="1"/>
  <c r="C169" i="20"/>
  <c r="D168" i="20"/>
  <c r="E168" i="20" s="1"/>
  <c r="F168" i="20" s="1"/>
  <c r="C168" i="20"/>
  <c r="D167" i="20"/>
  <c r="E167" i="20" s="1"/>
  <c r="F167" i="20" s="1"/>
  <c r="C167" i="20"/>
  <c r="E166" i="20"/>
  <c r="F166" i="20" s="1"/>
  <c r="D166" i="20"/>
  <c r="C166" i="20"/>
  <c r="D165" i="20"/>
  <c r="E165" i="20" s="1"/>
  <c r="F165" i="20" s="1"/>
  <c r="C165" i="20"/>
  <c r="D164" i="20"/>
  <c r="E164" i="20" s="1"/>
  <c r="F164" i="20" s="1"/>
  <c r="C164" i="20"/>
  <c r="D163" i="20"/>
  <c r="E163" i="20" s="1"/>
  <c r="F163" i="20" s="1"/>
  <c r="C163" i="20"/>
  <c r="E162" i="20"/>
  <c r="F162" i="20" s="1"/>
  <c r="D162" i="20"/>
  <c r="C162" i="20"/>
  <c r="D161" i="20"/>
  <c r="E161" i="20" s="1"/>
  <c r="F161" i="20" s="1"/>
  <c r="C161" i="20"/>
  <c r="D160" i="20"/>
  <c r="E160" i="20" s="1"/>
  <c r="F160" i="20" s="1"/>
  <c r="C160" i="20"/>
  <c r="D159" i="20"/>
  <c r="E159" i="20" s="1"/>
  <c r="F159" i="20" s="1"/>
  <c r="C159" i="20"/>
  <c r="E158" i="20"/>
  <c r="F158" i="20" s="1"/>
  <c r="D158" i="20"/>
  <c r="C158" i="20"/>
  <c r="D157" i="20"/>
  <c r="E157" i="20" s="1"/>
  <c r="F157" i="20" s="1"/>
  <c r="C157" i="20"/>
  <c r="D156" i="20"/>
  <c r="E156" i="20" s="1"/>
  <c r="F156" i="20" s="1"/>
  <c r="C156" i="20"/>
  <c r="D155" i="20"/>
  <c r="E155" i="20" s="1"/>
  <c r="F155" i="20" s="1"/>
  <c r="C155" i="20"/>
  <c r="E154" i="20"/>
  <c r="F154" i="20" s="1"/>
  <c r="D154" i="20"/>
  <c r="C154" i="20"/>
  <c r="D153" i="20"/>
  <c r="E153" i="20" s="1"/>
  <c r="F153" i="20" s="1"/>
  <c r="C153" i="20"/>
  <c r="D152" i="20"/>
  <c r="E152" i="20" s="1"/>
  <c r="F152" i="20" s="1"/>
  <c r="C152" i="20"/>
  <c r="D151" i="20"/>
  <c r="E151" i="20" s="1"/>
  <c r="F151" i="20" s="1"/>
  <c r="C151" i="20"/>
  <c r="E150" i="20"/>
  <c r="F150" i="20" s="1"/>
  <c r="D150" i="20"/>
  <c r="C150" i="20"/>
  <c r="D149" i="20"/>
  <c r="E149" i="20" s="1"/>
  <c r="F149" i="20" s="1"/>
  <c r="C149" i="20"/>
  <c r="D148" i="20"/>
  <c r="E148" i="20" s="1"/>
  <c r="F148" i="20" s="1"/>
  <c r="C148" i="20"/>
  <c r="D147" i="20"/>
  <c r="E147" i="20" s="1"/>
  <c r="F147" i="20" s="1"/>
  <c r="C147" i="20"/>
  <c r="E146" i="20"/>
  <c r="F146" i="20" s="1"/>
  <c r="D146" i="20"/>
  <c r="C146" i="20"/>
  <c r="D145" i="20"/>
  <c r="E145" i="20" s="1"/>
  <c r="F145" i="20" s="1"/>
  <c r="C145" i="20"/>
  <c r="D144" i="20"/>
  <c r="E144" i="20" s="1"/>
  <c r="F144" i="20" s="1"/>
  <c r="C144" i="20"/>
  <c r="D143" i="20"/>
  <c r="E143" i="20" s="1"/>
  <c r="F143" i="20" s="1"/>
  <c r="C143" i="20"/>
  <c r="E142" i="20"/>
  <c r="F142" i="20" s="1"/>
  <c r="D142" i="20"/>
  <c r="C142" i="20"/>
  <c r="D141" i="20"/>
  <c r="E141" i="20" s="1"/>
  <c r="F141" i="20" s="1"/>
  <c r="C141" i="20"/>
  <c r="D140" i="20"/>
  <c r="E140" i="20" s="1"/>
  <c r="F140" i="20" s="1"/>
  <c r="C140" i="20"/>
  <c r="D139" i="20"/>
  <c r="E139" i="20" s="1"/>
  <c r="F139" i="20" s="1"/>
  <c r="C139" i="20"/>
  <c r="E138" i="20"/>
  <c r="F138" i="20" s="1"/>
  <c r="D138" i="20"/>
  <c r="C138" i="20"/>
  <c r="D137" i="20"/>
  <c r="E137" i="20" s="1"/>
  <c r="F137" i="20" s="1"/>
  <c r="C137" i="20"/>
  <c r="D136" i="20"/>
  <c r="E136" i="20" s="1"/>
  <c r="F136" i="20" s="1"/>
  <c r="C136" i="20"/>
  <c r="D135" i="20"/>
  <c r="E135" i="20" s="1"/>
  <c r="F135" i="20" s="1"/>
  <c r="C135" i="20"/>
  <c r="E134" i="20"/>
  <c r="F134" i="20" s="1"/>
  <c r="D134" i="20"/>
  <c r="C134" i="20"/>
  <c r="D133" i="20"/>
  <c r="E133" i="20" s="1"/>
  <c r="F133" i="20" s="1"/>
  <c r="C133" i="20"/>
  <c r="D132" i="20"/>
  <c r="E132" i="20" s="1"/>
  <c r="F132" i="20" s="1"/>
  <c r="C132" i="20"/>
  <c r="D131" i="20"/>
  <c r="E131" i="20" s="1"/>
  <c r="F131" i="20" s="1"/>
  <c r="C131" i="20"/>
  <c r="E130" i="20"/>
  <c r="F130" i="20" s="1"/>
  <c r="D130" i="20"/>
  <c r="C130" i="20"/>
  <c r="D129" i="20"/>
  <c r="E129" i="20" s="1"/>
  <c r="F129" i="20" s="1"/>
  <c r="C129" i="20"/>
  <c r="D128" i="20"/>
  <c r="E128" i="20" s="1"/>
  <c r="F128" i="20" s="1"/>
  <c r="C128" i="20"/>
  <c r="D127" i="20"/>
  <c r="E127" i="20" s="1"/>
  <c r="F127" i="20" s="1"/>
  <c r="C127" i="20"/>
  <c r="E126" i="20"/>
  <c r="F126" i="20" s="1"/>
  <c r="D126" i="20"/>
  <c r="C126" i="20"/>
  <c r="D125" i="20"/>
  <c r="E125" i="20" s="1"/>
  <c r="F125" i="20" s="1"/>
  <c r="C125" i="20"/>
  <c r="D124" i="20"/>
  <c r="E124" i="20" s="1"/>
  <c r="F124" i="20" s="1"/>
  <c r="C124" i="20"/>
  <c r="D123" i="20"/>
  <c r="E123" i="20" s="1"/>
  <c r="F123" i="20" s="1"/>
  <c r="C123" i="20"/>
  <c r="E122" i="20"/>
  <c r="F122" i="20" s="1"/>
  <c r="D122" i="20"/>
  <c r="C122" i="20"/>
  <c r="D121" i="20"/>
  <c r="E121" i="20" s="1"/>
  <c r="F121" i="20" s="1"/>
  <c r="C121" i="20"/>
  <c r="D120" i="20"/>
  <c r="E120" i="20" s="1"/>
  <c r="F120" i="20" s="1"/>
  <c r="C120" i="20"/>
  <c r="D119" i="20"/>
  <c r="E119" i="20" s="1"/>
  <c r="F119" i="20" s="1"/>
  <c r="C119" i="20"/>
  <c r="E118" i="20"/>
  <c r="F118" i="20" s="1"/>
  <c r="D118" i="20"/>
  <c r="C118" i="20"/>
  <c r="D117" i="20"/>
  <c r="E117" i="20" s="1"/>
  <c r="F117" i="20" s="1"/>
  <c r="C117" i="20"/>
  <c r="D116" i="20"/>
  <c r="E116" i="20" s="1"/>
  <c r="F116" i="20" s="1"/>
  <c r="C116" i="20"/>
  <c r="D115" i="20"/>
  <c r="E115" i="20" s="1"/>
  <c r="F115" i="20" s="1"/>
  <c r="C115" i="20"/>
  <c r="E114" i="20"/>
  <c r="F114" i="20" s="1"/>
  <c r="D114" i="20"/>
  <c r="C114" i="20"/>
  <c r="D113" i="20"/>
  <c r="E113" i="20" s="1"/>
  <c r="F113" i="20" s="1"/>
  <c r="C113" i="20"/>
  <c r="D112" i="20"/>
  <c r="E112" i="20" s="1"/>
  <c r="F112" i="20" s="1"/>
  <c r="C112" i="20"/>
  <c r="D111" i="20"/>
  <c r="E111" i="20" s="1"/>
  <c r="F111" i="20" s="1"/>
  <c r="C111" i="20"/>
  <c r="E110" i="20"/>
  <c r="F110" i="20" s="1"/>
  <c r="D110" i="20"/>
  <c r="C110" i="20"/>
  <c r="D109" i="20"/>
  <c r="E109" i="20" s="1"/>
  <c r="F109" i="20" s="1"/>
  <c r="C109" i="20"/>
  <c r="D108" i="20"/>
  <c r="E108" i="20" s="1"/>
  <c r="F108" i="20" s="1"/>
  <c r="C108" i="20"/>
  <c r="D107" i="20"/>
  <c r="E107" i="20" s="1"/>
  <c r="F107" i="20" s="1"/>
  <c r="C107" i="20"/>
  <c r="E106" i="20"/>
  <c r="F106" i="20" s="1"/>
  <c r="D106" i="20"/>
  <c r="C106" i="20"/>
  <c r="D105" i="20"/>
  <c r="E105" i="20" s="1"/>
  <c r="F105" i="20" s="1"/>
  <c r="C105" i="20"/>
  <c r="D104" i="20"/>
  <c r="E104" i="20" s="1"/>
  <c r="F104" i="20" s="1"/>
  <c r="C104" i="20"/>
  <c r="D103" i="20"/>
  <c r="E103" i="20" s="1"/>
  <c r="F103" i="20" s="1"/>
  <c r="C103" i="20"/>
  <c r="E102" i="20"/>
  <c r="F102" i="20" s="1"/>
  <c r="D102" i="20"/>
  <c r="C102" i="20"/>
  <c r="D101" i="20"/>
  <c r="E101" i="20" s="1"/>
  <c r="F101" i="20" s="1"/>
  <c r="C101" i="20"/>
  <c r="D100" i="20"/>
  <c r="E100" i="20" s="1"/>
  <c r="F100" i="20" s="1"/>
  <c r="C100" i="20"/>
  <c r="D99" i="20"/>
  <c r="E99" i="20" s="1"/>
  <c r="F99" i="20" s="1"/>
  <c r="C99" i="20"/>
  <c r="D98" i="20"/>
  <c r="E98" i="20" s="1"/>
  <c r="F98" i="20" s="1"/>
  <c r="C98" i="20"/>
  <c r="D97" i="20"/>
  <c r="E97" i="20" s="1"/>
  <c r="F97" i="20" s="1"/>
  <c r="C97" i="20"/>
  <c r="F96" i="20"/>
  <c r="D96" i="20"/>
  <c r="E96" i="20" s="1"/>
  <c r="C96" i="20"/>
  <c r="D95" i="20"/>
  <c r="E95" i="20" s="1"/>
  <c r="F95" i="20" s="1"/>
  <c r="C95" i="20"/>
  <c r="D94" i="20"/>
  <c r="E94" i="20" s="1"/>
  <c r="F94" i="20" s="1"/>
  <c r="C94" i="20"/>
  <c r="D93" i="20"/>
  <c r="E93" i="20" s="1"/>
  <c r="F93" i="20" s="1"/>
  <c r="C93" i="20"/>
  <c r="F92" i="20"/>
  <c r="D92" i="20"/>
  <c r="E92" i="20" s="1"/>
  <c r="C92" i="20"/>
  <c r="D91" i="20"/>
  <c r="E91" i="20" s="1"/>
  <c r="F91" i="20" s="1"/>
  <c r="C91" i="20"/>
  <c r="D90" i="20"/>
  <c r="E90" i="20" s="1"/>
  <c r="F90" i="20" s="1"/>
  <c r="C90" i="20"/>
  <c r="D89" i="20"/>
  <c r="E89" i="20" s="1"/>
  <c r="F89" i="20" s="1"/>
  <c r="C89" i="20"/>
  <c r="F88" i="20"/>
  <c r="D88" i="20"/>
  <c r="E88" i="20" s="1"/>
  <c r="C88" i="20"/>
  <c r="D87" i="20"/>
  <c r="E87" i="20" s="1"/>
  <c r="F87" i="20" s="1"/>
  <c r="C87" i="20"/>
  <c r="D86" i="20"/>
  <c r="E86" i="20" s="1"/>
  <c r="F86" i="20" s="1"/>
  <c r="C86" i="20"/>
  <c r="D85" i="20"/>
  <c r="E85" i="20" s="1"/>
  <c r="F85" i="20" s="1"/>
  <c r="C85" i="20"/>
  <c r="F84" i="20"/>
  <c r="D84" i="20"/>
  <c r="E84" i="20" s="1"/>
  <c r="C84" i="20"/>
  <c r="D83" i="20"/>
  <c r="E83" i="20" s="1"/>
  <c r="F83" i="20" s="1"/>
  <c r="C83" i="20"/>
  <c r="D82" i="20"/>
  <c r="E82" i="20" s="1"/>
  <c r="F82" i="20" s="1"/>
  <c r="C82" i="20"/>
  <c r="D81" i="20"/>
  <c r="E81" i="20" s="1"/>
  <c r="F81" i="20" s="1"/>
  <c r="C81" i="20"/>
  <c r="F80" i="20"/>
  <c r="D80" i="20"/>
  <c r="E80" i="20" s="1"/>
  <c r="C80" i="20"/>
  <c r="D79" i="20"/>
  <c r="E79" i="20" s="1"/>
  <c r="F79" i="20" s="1"/>
  <c r="C79" i="20"/>
  <c r="D78" i="20"/>
  <c r="E78" i="20" s="1"/>
  <c r="F78" i="20" s="1"/>
  <c r="C78" i="20"/>
  <c r="D77" i="20"/>
  <c r="E77" i="20" s="1"/>
  <c r="F77" i="20" s="1"/>
  <c r="C77" i="20"/>
  <c r="F76" i="20"/>
  <c r="D76" i="20"/>
  <c r="E76" i="20" s="1"/>
  <c r="C76" i="20"/>
  <c r="D75" i="20"/>
  <c r="E75" i="20" s="1"/>
  <c r="F75" i="20" s="1"/>
  <c r="C75" i="20"/>
  <c r="D74" i="20"/>
  <c r="E74" i="20" s="1"/>
  <c r="F74" i="20" s="1"/>
  <c r="C74" i="20"/>
  <c r="D73" i="20"/>
  <c r="E73" i="20" s="1"/>
  <c r="F73" i="20" s="1"/>
  <c r="C73" i="20"/>
  <c r="F72" i="20"/>
  <c r="D72" i="20"/>
  <c r="E72" i="20" s="1"/>
  <c r="C72" i="20"/>
  <c r="D71" i="20"/>
  <c r="E71" i="20" s="1"/>
  <c r="F71" i="20" s="1"/>
  <c r="C71" i="20"/>
  <c r="D70" i="20"/>
  <c r="E70" i="20" s="1"/>
  <c r="F70" i="20" s="1"/>
  <c r="C70" i="20"/>
  <c r="D69" i="20"/>
  <c r="E69" i="20" s="1"/>
  <c r="F69" i="20" s="1"/>
  <c r="C69" i="20"/>
  <c r="F68" i="20"/>
  <c r="D68" i="20"/>
  <c r="E68" i="20" s="1"/>
  <c r="C68" i="20"/>
  <c r="D67" i="20"/>
  <c r="E67" i="20" s="1"/>
  <c r="F67" i="20" s="1"/>
  <c r="C67" i="20"/>
  <c r="D66" i="20"/>
  <c r="E66" i="20" s="1"/>
  <c r="F66" i="20" s="1"/>
  <c r="C66" i="20"/>
  <c r="D65" i="20"/>
  <c r="E65" i="20" s="1"/>
  <c r="F65" i="20" s="1"/>
  <c r="C65" i="20"/>
  <c r="F64" i="20"/>
  <c r="D64" i="20"/>
  <c r="E64" i="20" s="1"/>
  <c r="C64" i="20"/>
  <c r="D63" i="20"/>
  <c r="E63" i="20" s="1"/>
  <c r="F63" i="20" s="1"/>
  <c r="C63" i="20"/>
  <c r="D62" i="20"/>
  <c r="E62" i="20" s="1"/>
  <c r="F62" i="20" s="1"/>
  <c r="C62" i="20"/>
  <c r="D61" i="20"/>
  <c r="E61" i="20" s="1"/>
  <c r="F61" i="20" s="1"/>
  <c r="C61" i="20"/>
  <c r="F60" i="20"/>
  <c r="D60" i="20"/>
  <c r="E60" i="20" s="1"/>
  <c r="C60" i="20"/>
  <c r="D59" i="20"/>
  <c r="E59" i="20" s="1"/>
  <c r="F59" i="20" s="1"/>
  <c r="C59" i="20"/>
  <c r="D58" i="20"/>
  <c r="E58" i="20" s="1"/>
  <c r="F58" i="20" s="1"/>
  <c r="C58" i="20"/>
  <c r="D57" i="20"/>
  <c r="E57" i="20" s="1"/>
  <c r="F57" i="20" s="1"/>
  <c r="C57" i="20"/>
  <c r="F56" i="20"/>
  <c r="D56" i="20"/>
  <c r="E56" i="20" s="1"/>
  <c r="C56" i="20"/>
  <c r="D55" i="20"/>
  <c r="E55" i="20" s="1"/>
  <c r="F55" i="20" s="1"/>
  <c r="C55" i="20"/>
  <c r="D54" i="20"/>
  <c r="E54" i="20" s="1"/>
  <c r="F54" i="20" s="1"/>
  <c r="C54" i="20"/>
  <c r="D53" i="20"/>
  <c r="E53" i="20" s="1"/>
  <c r="F53" i="20" s="1"/>
  <c r="C53" i="20"/>
  <c r="E52" i="20"/>
  <c r="F52" i="20" s="1"/>
  <c r="D52" i="20"/>
  <c r="C52" i="20"/>
  <c r="E51" i="20"/>
  <c r="F51" i="20" s="1"/>
  <c r="D51" i="20"/>
  <c r="C51" i="20"/>
  <c r="F50" i="20"/>
  <c r="D50" i="20"/>
  <c r="E50" i="20" s="1"/>
  <c r="C50" i="20"/>
  <c r="D49" i="20"/>
  <c r="E49" i="20" s="1"/>
  <c r="F49" i="20" s="1"/>
  <c r="C49" i="20"/>
  <c r="D48" i="20"/>
  <c r="E48" i="20" s="1"/>
  <c r="F48" i="20" s="1"/>
  <c r="C48" i="20"/>
  <c r="E47" i="20"/>
  <c r="F47" i="20" s="1"/>
  <c r="D47" i="20"/>
  <c r="C47" i="20"/>
  <c r="D46" i="20"/>
  <c r="E46" i="20" s="1"/>
  <c r="F46" i="20" s="1"/>
  <c r="C46" i="20"/>
  <c r="D45" i="20"/>
  <c r="E45" i="20" s="1"/>
  <c r="F45" i="20" s="1"/>
  <c r="C45" i="20"/>
  <c r="E44" i="20"/>
  <c r="F44" i="20" s="1"/>
  <c r="D44" i="20"/>
  <c r="C44" i="20"/>
  <c r="E43" i="20"/>
  <c r="F43" i="20" s="1"/>
  <c r="D43" i="20"/>
  <c r="C43" i="20"/>
  <c r="F42" i="20"/>
  <c r="D42" i="20"/>
  <c r="E42" i="20" s="1"/>
  <c r="C42" i="20"/>
  <c r="D41" i="20"/>
  <c r="E41" i="20" s="1"/>
  <c r="F41" i="20" s="1"/>
  <c r="C41" i="20"/>
  <c r="D40" i="20"/>
  <c r="E40" i="20" s="1"/>
  <c r="F40" i="20" s="1"/>
  <c r="C40" i="20"/>
  <c r="E39" i="20"/>
  <c r="F39" i="20" s="1"/>
  <c r="D39" i="20"/>
  <c r="C39" i="20"/>
  <c r="D38" i="20"/>
  <c r="E38" i="20" s="1"/>
  <c r="F38" i="20" s="1"/>
  <c r="C38" i="20"/>
  <c r="D37" i="20"/>
  <c r="E37" i="20" s="1"/>
  <c r="F37" i="20" s="1"/>
  <c r="C37" i="20"/>
  <c r="E36" i="20"/>
  <c r="F36" i="20" s="1"/>
  <c r="D36" i="20"/>
  <c r="C36" i="20"/>
  <c r="E35" i="20"/>
  <c r="F35" i="20" s="1"/>
  <c r="D35" i="20"/>
  <c r="C35" i="20"/>
  <c r="F34" i="20"/>
  <c r="D34" i="20"/>
  <c r="E34" i="20" s="1"/>
  <c r="C34" i="20"/>
  <c r="D33" i="20"/>
  <c r="E33" i="20" s="1"/>
  <c r="F33" i="20" s="1"/>
  <c r="C33" i="20"/>
  <c r="D32" i="20"/>
  <c r="E32" i="20" s="1"/>
  <c r="F32" i="20" s="1"/>
  <c r="C32" i="20"/>
  <c r="E31" i="20"/>
  <c r="F31" i="20" s="1"/>
  <c r="D31" i="20"/>
  <c r="C31" i="20"/>
  <c r="D30" i="20"/>
  <c r="E30" i="20" s="1"/>
  <c r="F30" i="20" s="1"/>
  <c r="C30" i="20"/>
  <c r="D29" i="20"/>
  <c r="E29" i="20" s="1"/>
  <c r="F29" i="20" s="1"/>
  <c r="C29" i="20"/>
  <c r="E28" i="20"/>
  <c r="F28" i="20" s="1"/>
  <c r="D28" i="20"/>
  <c r="C28" i="20"/>
  <c r="E27" i="20"/>
  <c r="F27" i="20" s="1"/>
  <c r="D27" i="20"/>
  <c r="C27" i="20"/>
  <c r="F26" i="20"/>
  <c r="D26" i="20"/>
  <c r="E26" i="20" s="1"/>
  <c r="C26" i="20"/>
  <c r="D25" i="20"/>
  <c r="E25" i="20" s="1"/>
  <c r="F25" i="20" s="1"/>
  <c r="C25" i="20"/>
  <c r="D24" i="20"/>
  <c r="E24" i="20" s="1"/>
  <c r="F24" i="20" s="1"/>
  <c r="C24" i="20"/>
  <c r="E23" i="20"/>
  <c r="F23" i="20" s="1"/>
  <c r="D23" i="20"/>
  <c r="C23" i="20"/>
  <c r="D22" i="20"/>
  <c r="E22" i="20" s="1"/>
  <c r="F22" i="20" s="1"/>
  <c r="C22" i="20"/>
  <c r="D21" i="20"/>
  <c r="E21" i="20" s="1"/>
  <c r="F21" i="20" s="1"/>
  <c r="C21" i="20"/>
  <c r="E20" i="20"/>
  <c r="F20" i="20" s="1"/>
  <c r="D20" i="20"/>
  <c r="C20" i="20"/>
  <c r="E19" i="20"/>
  <c r="F19" i="20" s="1"/>
  <c r="D19" i="20"/>
  <c r="C19" i="20"/>
  <c r="F18" i="20"/>
  <c r="D18" i="20"/>
  <c r="E18" i="20" s="1"/>
  <c r="C18" i="20"/>
  <c r="D17" i="20"/>
  <c r="E17" i="20" s="1"/>
  <c r="F17" i="20" s="1"/>
  <c r="C17" i="20"/>
  <c r="D16" i="20"/>
  <c r="E16" i="20" s="1"/>
  <c r="F16" i="20" s="1"/>
  <c r="C16" i="20"/>
  <c r="E15" i="20"/>
  <c r="F15" i="20" s="1"/>
  <c r="D15" i="20"/>
  <c r="C15" i="20"/>
  <c r="D14" i="20"/>
  <c r="E14" i="20" s="1"/>
  <c r="F14" i="20" s="1"/>
  <c r="C14" i="20"/>
  <c r="D13" i="20"/>
  <c r="E13" i="20" s="1"/>
  <c r="F13" i="20" s="1"/>
  <c r="C13" i="20"/>
  <c r="I50" i="20" s="1"/>
  <c r="E12" i="20"/>
  <c r="F12" i="20" s="1"/>
  <c r="D12" i="20"/>
  <c r="C12" i="20"/>
  <c r="E11" i="20"/>
  <c r="F11" i="20" s="1"/>
  <c r="I10" i="20" s="1"/>
  <c r="D11" i="20"/>
  <c r="C11" i="20"/>
  <c r="G10" i="20"/>
  <c r="D10" i="20"/>
  <c r="E10" i="20" s="1"/>
  <c r="F10" i="20" s="1"/>
  <c r="C10" i="20"/>
  <c r="L45" i="19"/>
  <c r="K45" i="19"/>
  <c r="J45" i="19" s="1"/>
  <c r="L44" i="19"/>
  <c r="K44" i="19"/>
  <c r="J44" i="19" s="1"/>
  <c r="L43" i="19"/>
  <c r="K43" i="19"/>
  <c r="J43" i="19"/>
  <c r="L42" i="19"/>
  <c r="J42" i="19" s="1"/>
  <c r="K42" i="19"/>
  <c r="L41" i="19"/>
  <c r="K41" i="19"/>
  <c r="J41" i="19" s="1"/>
  <c r="L40" i="19"/>
  <c r="K40" i="19"/>
  <c r="J40" i="19" s="1"/>
  <c r="L39" i="19"/>
  <c r="K39" i="19"/>
  <c r="J39" i="19"/>
  <c r="L38" i="19"/>
  <c r="J38" i="19" s="1"/>
  <c r="K38" i="19"/>
  <c r="L37" i="19"/>
  <c r="K37" i="19"/>
  <c r="J37" i="19" s="1"/>
  <c r="L36" i="19"/>
  <c r="K36" i="19"/>
  <c r="J36" i="19" s="1"/>
  <c r="L35" i="19"/>
  <c r="K35" i="19"/>
  <c r="J35" i="19"/>
  <c r="L34" i="19"/>
  <c r="K34" i="19"/>
  <c r="J34" i="19" s="1"/>
  <c r="L33" i="19"/>
  <c r="K33" i="19"/>
  <c r="J33" i="19" s="1"/>
  <c r="L32" i="19"/>
  <c r="K32" i="19"/>
  <c r="J32" i="19" s="1"/>
  <c r="L31" i="19"/>
  <c r="K31" i="19"/>
  <c r="J31" i="19"/>
  <c r="L30" i="19"/>
  <c r="K30" i="19"/>
  <c r="J30" i="19" s="1"/>
  <c r="L29" i="19"/>
  <c r="K29" i="19"/>
  <c r="J29" i="19" s="1"/>
  <c r="L28" i="19"/>
  <c r="K28" i="19"/>
  <c r="J28" i="19" s="1"/>
  <c r="L27" i="19"/>
  <c r="K27" i="19"/>
  <c r="J27" i="19"/>
  <c r="L26" i="19"/>
  <c r="K26" i="19"/>
  <c r="J26" i="19" s="1"/>
  <c r="L25" i="19"/>
  <c r="K25" i="19"/>
  <c r="J25" i="19" s="1"/>
  <c r="L24" i="19"/>
  <c r="K24" i="19"/>
  <c r="J24" i="19" s="1"/>
  <c r="L23" i="19"/>
  <c r="K23" i="19"/>
  <c r="J23" i="19"/>
  <c r="L22" i="19"/>
  <c r="K22" i="19"/>
  <c r="J22" i="19" s="1"/>
  <c r="L21" i="19"/>
  <c r="K21" i="19"/>
  <c r="J21" i="19" s="1"/>
  <c r="L20" i="19"/>
  <c r="K20" i="19"/>
  <c r="J20" i="19" s="1"/>
  <c r="L19" i="19"/>
  <c r="K19" i="19"/>
  <c r="J19" i="19"/>
  <c r="L18" i="19"/>
  <c r="J18" i="19" s="1"/>
  <c r="K18" i="19"/>
  <c r="L17" i="19"/>
  <c r="K17" i="19"/>
  <c r="J17" i="19" s="1"/>
  <c r="L16" i="19"/>
  <c r="K16" i="19"/>
  <c r="J16" i="19" s="1"/>
  <c r="L15" i="19"/>
  <c r="K15" i="19"/>
  <c r="J15" i="19"/>
  <c r="L14" i="19"/>
  <c r="J14" i="19" s="1"/>
  <c r="K14" i="19"/>
  <c r="L13" i="19"/>
  <c r="K13" i="19"/>
  <c r="J13" i="19" s="1"/>
  <c r="L12" i="19"/>
  <c r="K12" i="19"/>
  <c r="J12" i="19" s="1"/>
  <c r="L11" i="19"/>
  <c r="K11" i="19"/>
  <c r="J11" i="19"/>
  <c r="L10" i="19"/>
  <c r="K10" i="19"/>
  <c r="J10" i="19" s="1"/>
  <c r="L9" i="19"/>
  <c r="K9" i="19"/>
  <c r="J9" i="19" s="1"/>
  <c r="L8" i="19"/>
  <c r="K8" i="19"/>
  <c r="J8" i="19" s="1"/>
  <c r="L7" i="19"/>
  <c r="K7" i="19"/>
  <c r="J7" i="19"/>
  <c r="L6" i="19"/>
  <c r="K6" i="19"/>
  <c r="J6" i="19" s="1"/>
  <c r="E5" i="25" l="1"/>
  <c r="E9" i="25"/>
  <c r="E13" i="25"/>
  <c r="E17" i="25"/>
  <c r="E21" i="25"/>
  <c r="E25" i="25"/>
  <c r="E29" i="25"/>
  <c r="E33" i="25"/>
  <c r="E37" i="25"/>
  <c r="E41" i="25"/>
  <c r="E45" i="25"/>
  <c r="E49" i="25"/>
  <c r="E53" i="25"/>
  <c r="E57" i="25"/>
  <c r="E61" i="25"/>
  <c r="E65" i="25"/>
  <c r="I17" i="20"/>
  <c r="I18" i="20"/>
  <c r="I25" i="20"/>
  <c r="I26" i="20"/>
  <c r="I33" i="20"/>
  <c r="I34" i="20"/>
  <c r="I41" i="20"/>
  <c r="I42" i="20"/>
  <c r="I49" i="20"/>
  <c r="I52" i="20"/>
  <c r="I48" i="20"/>
  <c r="I44" i="20"/>
  <c r="I40" i="20"/>
  <c r="I36" i="20"/>
  <c r="I32" i="20"/>
  <c r="I28" i="20"/>
  <c r="I24" i="20"/>
  <c r="I20" i="20"/>
  <c r="I16" i="20"/>
  <c r="I12" i="20"/>
  <c r="I51" i="20"/>
  <c r="I47" i="20"/>
  <c r="I43" i="20"/>
  <c r="I39" i="20"/>
  <c r="I35" i="20"/>
  <c r="I31" i="20"/>
  <c r="I27" i="20"/>
  <c r="I23" i="20"/>
  <c r="I19" i="20"/>
  <c r="I15" i="20"/>
  <c r="I11" i="20"/>
  <c r="I13" i="20"/>
  <c r="I14" i="20"/>
  <c r="I21" i="20"/>
  <c r="I22" i="20"/>
  <c r="I29" i="20"/>
  <c r="I30" i="20"/>
  <c r="I37" i="20"/>
  <c r="I38" i="20"/>
  <c r="I45" i="20"/>
  <c r="I46" i="20"/>
  <c r="I53" i="20"/>
  <c r="E882" i="18"/>
  <c r="D882" i="18" s="1"/>
  <c r="E881" i="18"/>
  <c r="D881" i="18"/>
  <c r="E880" i="18"/>
  <c r="D880" i="18" s="1"/>
  <c r="E879" i="18"/>
  <c r="D879" i="18"/>
  <c r="E878" i="18"/>
  <c r="D878" i="18" s="1"/>
  <c r="E877" i="18"/>
  <c r="D877" i="18"/>
  <c r="E876" i="18"/>
  <c r="D876" i="18" s="1"/>
  <c r="E875" i="18"/>
  <c r="D875" i="18"/>
  <c r="E874" i="18"/>
  <c r="D874" i="18" s="1"/>
  <c r="E873" i="18"/>
  <c r="D873" i="18"/>
  <c r="E872" i="18"/>
  <c r="D872" i="18" s="1"/>
  <c r="E871" i="18"/>
  <c r="D871" i="18"/>
  <c r="E870" i="18"/>
  <c r="D870" i="18" s="1"/>
  <c r="E869" i="18"/>
  <c r="D869" i="18"/>
  <c r="E868" i="18"/>
  <c r="D868" i="18" s="1"/>
  <c r="E867" i="18"/>
  <c r="D867" i="18"/>
  <c r="E866" i="18"/>
  <c r="D866" i="18" s="1"/>
  <c r="E865" i="18"/>
  <c r="D865" i="18"/>
  <c r="E864" i="18"/>
  <c r="D864" i="18" s="1"/>
  <c r="E863" i="18"/>
  <c r="D863" i="18"/>
  <c r="E862" i="18"/>
  <c r="D862" i="18" s="1"/>
  <c r="E861" i="18"/>
  <c r="D861" i="18"/>
  <c r="E860" i="18"/>
  <c r="D860" i="18" s="1"/>
  <c r="E859" i="18"/>
  <c r="D859" i="18"/>
  <c r="E858" i="18"/>
  <c r="D858" i="18" s="1"/>
  <c r="E857" i="18"/>
  <c r="D857" i="18"/>
  <c r="E856" i="18"/>
  <c r="D856" i="18" s="1"/>
  <c r="E855" i="18"/>
  <c r="D855" i="18"/>
  <c r="E854" i="18"/>
  <c r="D854" i="18" s="1"/>
  <c r="E853" i="18"/>
  <c r="D853" i="18"/>
  <c r="E852" i="18"/>
  <c r="D852" i="18" s="1"/>
  <c r="E851" i="18"/>
  <c r="D851" i="18"/>
  <c r="E850" i="18"/>
  <c r="D850" i="18" s="1"/>
  <c r="E849" i="18"/>
  <c r="D849" i="18"/>
  <c r="E848" i="18"/>
  <c r="D848" i="18" s="1"/>
  <c r="E847" i="18"/>
  <c r="D847" i="18"/>
  <c r="E846" i="18"/>
  <c r="D846" i="18" s="1"/>
  <c r="E845" i="18"/>
  <c r="D845" i="18"/>
  <c r="E844" i="18"/>
  <c r="D844" i="18" s="1"/>
  <c r="E843" i="18"/>
  <c r="D843" i="18"/>
  <c r="E842" i="18"/>
  <c r="D842" i="18" s="1"/>
  <c r="E841" i="18"/>
  <c r="D841" i="18"/>
  <c r="E840" i="18"/>
  <c r="D840" i="18" s="1"/>
  <c r="E839" i="18"/>
  <c r="D839" i="18"/>
  <c r="E838" i="18"/>
  <c r="D838" i="18" s="1"/>
  <c r="E837" i="18"/>
  <c r="D837" i="18"/>
  <c r="E836" i="18"/>
  <c r="D836" i="18" s="1"/>
  <c r="E835" i="18"/>
  <c r="D835" i="18"/>
  <c r="E834" i="18"/>
  <c r="D834" i="18" s="1"/>
  <c r="E833" i="18"/>
  <c r="D833" i="18"/>
  <c r="E832" i="18"/>
  <c r="D832" i="18" s="1"/>
  <c r="E831" i="18"/>
  <c r="D831" i="18"/>
  <c r="E830" i="18"/>
  <c r="D830" i="18" s="1"/>
  <c r="E829" i="18"/>
  <c r="D829" i="18"/>
  <c r="E828" i="18"/>
  <c r="D828" i="18" s="1"/>
  <c r="E827" i="18"/>
  <c r="D827" i="18"/>
  <c r="E826" i="18"/>
  <c r="D826" i="18" s="1"/>
  <c r="E825" i="18"/>
  <c r="D825" i="18"/>
  <c r="E824" i="18"/>
  <c r="D824" i="18" s="1"/>
  <c r="E823" i="18"/>
  <c r="D823" i="18"/>
  <c r="E822" i="18"/>
  <c r="D822" i="18" s="1"/>
  <c r="E821" i="18"/>
  <c r="D821" i="18"/>
  <c r="E820" i="18"/>
  <c r="D820" i="18" s="1"/>
  <c r="E819" i="18"/>
  <c r="D819" i="18"/>
  <c r="E818" i="18"/>
  <c r="D818" i="18" s="1"/>
  <c r="E817" i="18"/>
  <c r="D817" i="18"/>
  <c r="E816" i="18"/>
  <c r="D816" i="18" s="1"/>
  <c r="E815" i="18"/>
  <c r="D815" i="18"/>
  <c r="E814" i="18"/>
  <c r="D814" i="18" s="1"/>
  <c r="E813" i="18"/>
  <c r="D813" i="18"/>
  <c r="E812" i="18"/>
  <c r="D812" i="18" s="1"/>
  <c r="E811" i="18"/>
  <c r="D811" i="18"/>
  <c r="E810" i="18"/>
  <c r="D810" i="18" s="1"/>
  <c r="E809" i="18"/>
  <c r="D809" i="18"/>
  <c r="E808" i="18"/>
  <c r="D808" i="18" s="1"/>
  <c r="E807" i="18"/>
  <c r="D807" i="18" s="1"/>
  <c r="E806" i="18"/>
  <c r="D806" i="18" s="1"/>
  <c r="E805" i="18"/>
  <c r="D805" i="18" s="1"/>
  <c r="E804" i="18"/>
  <c r="D804" i="18" s="1"/>
  <c r="E803" i="18"/>
  <c r="D803" i="18"/>
  <c r="E802" i="18"/>
  <c r="D802" i="18" s="1"/>
  <c r="E801" i="18"/>
  <c r="D801" i="18" s="1"/>
  <c r="E800" i="18"/>
  <c r="D800" i="18" s="1"/>
  <c r="E799" i="18"/>
  <c r="D799" i="18" s="1"/>
  <c r="E798" i="18"/>
  <c r="D798" i="18" s="1"/>
  <c r="E797" i="18"/>
  <c r="D797" i="18" s="1"/>
  <c r="E796" i="18"/>
  <c r="D796" i="18" s="1"/>
  <c r="E795" i="18"/>
  <c r="D795" i="18"/>
  <c r="E794" i="18"/>
  <c r="D794" i="18" s="1"/>
  <c r="E793" i="18"/>
  <c r="D793" i="18" s="1"/>
  <c r="E792" i="18"/>
  <c r="D792" i="18" s="1"/>
  <c r="E791" i="18"/>
  <c r="D791" i="18"/>
  <c r="E790" i="18"/>
  <c r="D790" i="18" s="1"/>
  <c r="E789" i="18"/>
  <c r="D789" i="18" s="1"/>
  <c r="E788" i="18"/>
  <c r="D788" i="18" s="1"/>
  <c r="E787" i="18"/>
  <c r="D787" i="18"/>
  <c r="E786" i="18"/>
  <c r="D786" i="18" s="1"/>
  <c r="E785" i="18"/>
  <c r="D785" i="18" s="1"/>
  <c r="E784" i="18"/>
  <c r="D784" i="18" s="1"/>
  <c r="E783" i="18"/>
  <c r="D783" i="18"/>
  <c r="E782" i="18"/>
  <c r="D782" i="18" s="1"/>
  <c r="E781" i="18"/>
  <c r="D781" i="18" s="1"/>
  <c r="E780" i="18"/>
  <c r="D780" i="18" s="1"/>
  <c r="E779" i="18"/>
  <c r="D779" i="18"/>
  <c r="E778" i="18"/>
  <c r="D778" i="18" s="1"/>
  <c r="E777" i="18"/>
  <c r="D777" i="18" s="1"/>
  <c r="E776" i="18"/>
  <c r="D776" i="18" s="1"/>
  <c r="E775" i="18"/>
  <c r="D775" i="18"/>
  <c r="E774" i="18"/>
  <c r="D774" i="18" s="1"/>
  <c r="E773" i="18"/>
  <c r="D773" i="18" s="1"/>
  <c r="E772" i="18"/>
  <c r="D772" i="18" s="1"/>
  <c r="E771" i="18"/>
  <c r="D771" i="18"/>
  <c r="E770" i="18"/>
  <c r="D770" i="18" s="1"/>
  <c r="E769" i="18"/>
  <c r="D769" i="18" s="1"/>
  <c r="E768" i="18"/>
  <c r="D768" i="18" s="1"/>
  <c r="E767" i="18"/>
  <c r="D767" i="18"/>
  <c r="E766" i="18"/>
  <c r="D766" i="18" s="1"/>
  <c r="E765" i="18"/>
  <c r="D765" i="18" s="1"/>
  <c r="E764" i="18"/>
  <c r="D764" i="18" s="1"/>
  <c r="E763" i="18"/>
  <c r="D763" i="18"/>
  <c r="E762" i="18"/>
  <c r="D762" i="18" s="1"/>
  <c r="E761" i="18"/>
  <c r="D761" i="18" s="1"/>
  <c r="E760" i="18"/>
  <c r="D760" i="18" s="1"/>
  <c r="E759" i="18"/>
  <c r="D759" i="18"/>
  <c r="E758" i="18"/>
  <c r="D758" i="18" s="1"/>
  <c r="E757" i="18"/>
  <c r="D757" i="18" s="1"/>
  <c r="E756" i="18"/>
  <c r="D756" i="18" s="1"/>
  <c r="E755" i="18"/>
  <c r="D755" i="18"/>
  <c r="E754" i="18"/>
  <c r="D754" i="18" s="1"/>
  <c r="E753" i="18"/>
  <c r="D753" i="18" s="1"/>
  <c r="E752" i="18"/>
  <c r="D752" i="18" s="1"/>
  <c r="E751" i="18"/>
  <c r="D751" i="18"/>
  <c r="E750" i="18"/>
  <c r="D750" i="18" s="1"/>
  <c r="E749" i="18"/>
  <c r="D749" i="18" s="1"/>
  <c r="E748" i="18"/>
  <c r="D748" i="18" s="1"/>
  <c r="E747" i="18"/>
  <c r="D747" i="18"/>
  <c r="E746" i="18"/>
  <c r="D746" i="18" s="1"/>
  <c r="E745" i="18"/>
  <c r="D745" i="18" s="1"/>
  <c r="E744" i="18"/>
  <c r="D744" i="18" s="1"/>
  <c r="E743" i="18"/>
  <c r="D743" i="18"/>
  <c r="E742" i="18"/>
  <c r="D742" i="18" s="1"/>
  <c r="E741" i="18"/>
  <c r="D741" i="18" s="1"/>
  <c r="E740" i="18"/>
  <c r="D740" i="18" s="1"/>
  <c r="E739" i="18"/>
  <c r="D739" i="18"/>
  <c r="E738" i="18"/>
  <c r="D738" i="18" s="1"/>
  <c r="E737" i="18"/>
  <c r="D737" i="18" s="1"/>
  <c r="E736" i="18"/>
  <c r="D736" i="18" s="1"/>
  <c r="E735" i="18"/>
  <c r="D735" i="18"/>
  <c r="E734" i="18"/>
  <c r="D734" i="18" s="1"/>
  <c r="E733" i="18"/>
  <c r="D733" i="18" s="1"/>
  <c r="E732" i="18"/>
  <c r="D732" i="18" s="1"/>
  <c r="E731" i="18"/>
  <c r="D731" i="18"/>
  <c r="E730" i="18"/>
  <c r="D730" i="18" s="1"/>
  <c r="E729" i="18"/>
  <c r="D729" i="18" s="1"/>
  <c r="E728" i="18"/>
  <c r="D728" i="18" s="1"/>
  <c r="E727" i="18"/>
  <c r="D727" i="18"/>
  <c r="E726" i="18"/>
  <c r="D726" i="18" s="1"/>
  <c r="E725" i="18"/>
  <c r="D725" i="18" s="1"/>
  <c r="E724" i="18"/>
  <c r="D724" i="18" s="1"/>
  <c r="E723" i="18"/>
  <c r="D723" i="18"/>
  <c r="E722" i="18"/>
  <c r="D722" i="18" s="1"/>
  <c r="E721" i="18"/>
  <c r="D721" i="18" s="1"/>
  <c r="E720" i="18"/>
  <c r="D720" i="18" s="1"/>
  <c r="E719" i="18"/>
  <c r="D719" i="18"/>
  <c r="E718" i="18"/>
  <c r="D718" i="18" s="1"/>
  <c r="E717" i="18"/>
  <c r="D717" i="18" s="1"/>
  <c r="E716" i="18"/>
  <c r="D716" i="18" s="1"/>
  <c r="E715" i="18"/>
  <c r="D715" i="18"/>
  <c r="E714" i="18"/>
  <c r="D714" i="18" s="1"/>
  <c r="E713" i="18"/>
  <c r="D713" i="18" s="1"/>
  <c r="E712" i="18"/>
  <c r="D712" i="18" s="1"/>
  <c r="E711" i="18"/>
  <c r="D711" i="18" s="1"/>
  <c r="E710" i="18"/>
  <c r="D710" i="18" s="1"/>
  <c r="E709" i="18"/>
  <c r="D709" i="18" s="1"/>
  <c r="E708" i="18"/>
  <c r="D708" i="18" s="1"/>
  <c r="E707" i="18"/>
  <c r="D707" i="18" s="1"/>
  <c r="E706" i="18"/>
  <c r="D706" i="18" s="1"/>
  <c r="E705" i="18"/>
  <c r="D705" i="18" s="1"/>
  <c r="E704" i="18"/>
  <c r="D704" i="18" s="1"/>
  <c r="E703" i="18"/>
  <c r="D703" i="18" s="1"/>
  <c r="E702" i="18"/>
  <c r="D702" i="18" s="1"/>
  <c r="E701" i="18"/>
  <c r="D701" i="18" s="1"/>
  <c r="E700" i="18"/>
  <c r="D700" i="18" s="1"/>
  <c r="E699" i="18"/>
  <c r="D699" i="18" s="1"/>
  <c r="E698" i="18"/>
  <c r="D698" i="18" s="1"/>
  <c r="E697" i="18"/>
  <c r="D697" i="18" s="1"/>
  <c r="E696" i="18"/>
  <c r="D696" i="18" s="1"/>
  <c r="E695" i="18"/>
  <c r="D695" i="18" s="1"/>
  <c r="E694" i="18"/>
  <c r="D694" i="18" s="1"/>
  <c r="E693" i="18"/>
  <c r="D693" i="18" s="1"/>
  <c r="E692" i="18"/>
  <c r="D692" i="18" s="1"/>
  <c r="E691" i="18"/>
  <c r="D691" i="18" s="1"/>
  <c r="E690" i="18"/>
  <c r="D690" i="18" s="1"/>
  <c r="E689" i="18"/>
  <c r="D689" i="18" s="1"/>
  <c r="E688" i="18"/>
  <c r="D688" i="18" s="1"/>
  <c r="E687" i="18"/>
  <c r="D687" i="18" s="1"/>
  <c r="E686" i="18"/>
  <c r="D686" i="18" s="1"/>
  <c r="E685" i="18"/>
  <c r="D685" i="18" s="1"/>
  <c r="E684" i="18"/>
  <c r="D684" i="18" s="1"/>
  <c r="E683" i="18"/>
  <c r="D683" i="18" s="1"/>
  <c r="E682" i="18"/>
  <c r="D682" i="18" s="1"/>
  <c r="E681" i="18"/>
  <c r="D681" i="18" s="1"/>
  <c r="E680" i="18"/>
  <c r="D680" i="18" s="1"/>
  <c r="E679" i="18"/>
  <c r="D679" i="18" s="1"/>
  <c r="E678" i="18"/>
  <c r="D678" i="18" s="1"/>
  <c r="E677" i="18"/>
  <c r="D677" i="18" s="1"/>
  <c r="E676" i="18"/>
  <c r="D676" i="18" s="1"/>
  <c r="E675" i="18"/>
  <c r="D675" i="18" s="1"/>
  <c r="E674" i="18"/>
  <c r="D674" i="18" s="1"/>
  <c r="E673" i="18"/>
  <c r="D673" i="18" s="1"/>
  <c r="E672" i="18"/>
  <c r="D672" i="18" s="1"/>
  <c r="E671" i="18"/>
  <c r="D671" i="18" s="1"/>
  <c r="E670" i="18"/>
  <c r="D670" i="18" s="1"/>
  <c r="E669" i="18"/>
  <c r="D669" i="18" s="1"/>
  <c r="E668" i="18"/>
  <c r="D668" i="18" s="1"/>
  <c r="E667" i="18"/>
  <c r="D667" i="18" s="1"/>
  <c r="E666" i="18"/>
  <c r="D666" i="18" s="1"/>
  <c r="E665" i="18"/>
  <c r="D665" i="18" s="1"/>
  <c r="E664" i="18"/>
  <c r="D664" i="18" s="1"/>
  <c r="E663" i="18"/>
  <c r="D663" i="18" s="1"/>
  <c r="E662" i="18"/>
  <c r="D662" i="18" s="1"/>
  <c r="E661" i="18"/>
  <c r="D661" i="18" s="1"/>
  <c r="E660" i="18"/>
  <c r="D660" i="18" s="1"/>
  <c r="E659" i="18"/>
  <c r="D659" i="18" s="1"/>
  <c r="E658" i="18"/>
  <c r="D658" i="18" s="1"/>
  <c r="E657" i="18"/>
  <c r="D657" i="18" s="1"/>
  <c r="E656" i="18"/>
  <c r="D656" i="18" s="1"/>
  <c r="E655" i="18"/>
  <c r="D655" i="18" s="1"/>
  <c r="E654" i="18"/>
  <c r="D654" i="18" s="1"/>
  <c r="E653" i="18"/>
  <c r="D653" i="18" s="1"/>
  <c r="E652" i="18"/>
  <c r="D652" i="18" s="1"/>
  <c r="E651" i="18"/>
  <c r="D651" i="18" s="1"/>
  <c r="E650" i="18"/>
  <c r="D650" i="18" s="1"/>
  <c r="E649" i="18"/>
  <c r="D649" i="18" s="1"/>
  <c r="E648" i="18"/>
  <c r="D648" i="18" s="1"/>
  <c r="E647" i="18"/>
  <c r="D647" i="18" s="1"/>
  <c r="E646" i="18"/>
  <c r="D646" i="18" s="1"/>
  <c r="E645" i="18"/>
  <c r="D645" i="18" s="1"/>
  <c r="E644" i="18"/>
  <c r="D644" i="18" s="1"/>
  <c r="E643" i="18"/>
  <c r="D643" i="18" s="1"/>
  <c r="E642" i="18"/>
  <c r="D642" i="18" s="1"/>
  <c r="E641" i="18"/>
  <c r="D641" i="18" s="1"/>
  <c r="E640" i="18"/>
  <c r="D640" i="18" s="1"/>
  <c r="E639" i="18"/>
  <c r="D639" i="18" s="1"/>
  <c r="E638" i="18"/>
  <c r="D638" i="18" s="1"/>
  <c r="E637" i="18"/>
  <c r="D637" i="18" s="1"/>
  <c r="E636" i="18"/>
  <c r="D636" i="18" s="1"/>
  <c r="E635" i="18"/>
  <c r="D635" i="18" s="1"/>
  <c r="E634" i="18"/>
  <c r="D634" i="18" s="1"/>
  <c r="E633" i="18"/>
  <c r="D633" i="18" s="1"/>
  <c r="E632" i="18"/>
  <c r="D632" i="18" s="1"/>
  <c r="E631" i="18"/>
  <c r="D631" i="18" s="1"/>
  <c r="E630" i="18"/>
  <c r="D630" i="18" s="1"/>
  <c r="E629" i="18"/>
  <c r="D629" i="18" s="1"/>
  <c r="E628" i="18"/>
  <c r="D628" i="18" s="1"/>
  <c r="E627" i="18"/>
  <c r="D627" i="18" s="1"/>
  <c r="E626" i="18"/>
  <c r="D626" i="18" s="1"/>
  <c r="E625" i="18"/>
  <c r="D625" i="18" s="1"/>
  <c r="E624" i="18"/>
  <c r="D624" i="18" s="1"/>
  <c r="E623" i="18"/>
  <c r="D623" i="18" s="1"/>
  <c r="E622" i="18"/>
  <c r="D622" i="18" s="1"/>
  <c r="E621" i="18"/>
  <c r="D621" i="18" s="1"/>
  <c r="E620" i="18"/>
  <c r="D620" i="18" s="1"/>
  <c r="E619" i="18"/>
  <c r="D619" i="18" s="1"/>
  <c r="E618" i="18"/>
  <c r="D618" i="18" s="1"/>
  <c r="E617" i="18"/>
  <c r="D617" i="18" s="1"/>
  <c r="E616" i="18"/>
  <c r="D616" i="18" s="1"/>
  <c r="E615" i="18"/>
  <c r="D615" i="18" s="1"/>
  <c r="E614" i="18"/>
  <c r="D614" i="18" s="1"/>
  <c r="E613" i="18"/>
  <c r="D613" i="18" s="1"/>
  <c r="E612" i="18"/>
  <c r="D612" i="18" s="1"/>
  <c r="E611" i="18"/>
  <c r="D611" i="18" s="1"/>
  <c r="E610" i="18"/>
  <c r="D610" i="18" s="1"/>
  <c r="E609" i="18"/>
  <c r="D609" i="18" s="1"/>
  <c r="E608" i="18"/>
  <c r="D608" i="18" s="1"/>
  <c r="E607" i="18"/>
  <c r="D607" i="18" s="1"/>
  <c r="E606" i="18"/>
  <c r="D606" i="18" s="1"/>
  <c r="E605" i="18"/>
  <c r="D605" i="18" s="1"/>
  <c r="E604" i="18"/>
  <c r="D604" i="18" s="1"/>
  <c r="E603" i="18"/>
  <c r="D603" i="18" s="1"/>
  <c r="E602" i="18"/>
  <c r="D602" i="18" s="1"/>
  <c r="E601" i="18"/>
  <c r="D601" i="18" s="1"/>
  <c r="E600" i="18"/>
  <c r="D600" i="18" s="1"/>
  <c r="E599" i="18"/>
  <c r="D599" i="18" s="1"/>
  <c r="E598" i="18"/>
  <c r="D598" i="18" s="1"/>
  <c r="E597" i="18"/>
  <c r="D597" i="18" s="1"/>
  <c r="E596" i="18"/>
  <c r="D596" i="18" s="1"/>
  <c r="E595" i="18"/>
  <c r="D595" i="18" s="1"/>
  <c r="E594" i="18"/>
  <c r="D594" i="18" s="1"/>
  <c r="E593" i="18"/>
  <c r="D593" i="18" s="1"/>
  <c r="E592" i="18"/>
  <c r="D592" i="18" s="1"/>
  <c r="E591" i="18"/>
  <c r="D591" i="18" s="1"/>
  <c r="E590" i="18"/>
  <c r="D590" i="18" s="1"/>
  <c r="E589" i="18"/>
  <c r="D589" i="18" s="1"/>
  <c r="E588" i="18"/>
  <c r="D588" i="18" s="1"/>
  <c r="E587" i="18"/>
  <c r="D587" i="18" s="1"/>
  <c r="E586" i="18"/>
  <c r="D586" i="18" s="1"/>
  <c r="E585" i="18"/>
  <c r="D585" i="18" s="1"/>
  <c r="E584" i="18"/>
  <c r="D584" i="18" s="1"/>
  <c r="E583" i="18"/>
  <c r="D583" i="18" s="1"/>
  <c r="E582" i="18"/>
  <c r="D582" i="18" s="1"/>
  <c r="E581" i="18"/>
  <c r="D581" i="18" s="1"/>
  <c r="E580" i="18"/>
  <c r="D580" i="18" s="1"/>
  <c r="E579" i="18"/>
  <c r="D579" i="18" s="1"/>
  <c r="E578" i="18"/>
  <c r="D578" i="18" s="1"/>
  <c r="E577" i="18"/>
  <c r="D577" i="18" s="1"/>
  <c r="E576" i="18"/>
  <c r="D576" i="18" s="1"/>
  <c r="E575" i="18"/>
  <c r="D575" i="18" s="1"/>
  <c r="E574" i="18"/>
  <c r="D574" i="18" s="1"/>
  <c r="E573" i="18"/>
  <c r="D573" i="18" s="1"/>
  <c r="E572" i="18"/>
  <c r="D572" i="18" s="1"/>
  <c r="E571" i="18"/>
  <c r="D571" i="18" s="1"/>
  <c r="E570" i="18"/>
  <c r="D570" i="18" s="1"/>
  <c r="E569" i="18"/>
  <c r="D569" i="18" s="1"/>
  <c r="E568" i="18"/>
  <c r="D568" i="18" s="1"/>
  <c r="E567" i="18"/>
  <c r="D567" i="18" s="1"/>
  <c r="E566" i="18"/>
  <c r="D566" i="18" s="1"/>
  <c r="E565" i="18"/>
  <c r="D565" i="18" s="1"/>
  <c r="E564" i="18"/>
  <c r="D564" i="18" s="1"/>
  <c r="E563" i="18"/>
  <c r="D563" i="18" s="1"/>
  <c r="E562" i="18"/>
  <c r="D562" i="18" s="1"/>
  <c r="E561" i="18"/>
  <c r="D561" i="18" s="1"/>
  <c r="E560" i="18"/>
  <c r="D560" i="18" s="1"/>
  <c r="E559" i="18"/>
  <c r="D559" i="18" s="1"/>
  <c r="E558" i="18"/>
  <c r="D558" i="18" s="1"/>
  <c r="E557" i="18"/>
  <c r="D557" i="18" s="1"/>
  <c r="E556" i="18"/>
  <c r="D556" i="18" s="1"/>
  <c r="E555" i="18"/>
  <c r="D555" i="18" s="1"/>
  <c r="E554" i="18"/>
  <c r="D554" i="18" s="1"/>
  <c r="E553" i="18"/>
  <c r="D553" i="18" s="1"/>
  <c r="E552" i="18"/>
  <c r="D552" i="18" s="1"/>
  <c r="E551" i="18"/>
  <c r="D551" i="18" s="1"/>
  <c r="E550" i="18"/>
  <c r="D550" i="18" s="1"/>
  <c r="E549" i="18"/>
  <c r="D549" i="18" s="1"/>
  <c r="E548" i="18"/>
  <c r="D548" i="18" s="1"/>
  <c r="E547" i="18"/>
  <c r="D547" i="18" s="1"/>
  <c r="E546" i="18"/>
  <c r="D546" i="18" s="1"/>
  <c r="E545" i="18"/>
  <c r="D545" i="18" s="1"/>
  <c r="E544" i="18"/>
  <c r="D544" i="18" s="1"/>
  <c r="E543" i="18"/>
  <c r="D543" i="18" s="1"/>
  <c r="E542" i="18"/>
  <c r="D542" i="18" s="1"/>
  <c r="E541" i="18"/>
  <c r="D541" i="18" s="1"/>
  <c r="E540" i="18"/>
  <c r="D540" i="18" s="1"/>
  <c r="E539" i="18"/>
  <c r="D539" i="18" s="1"/>
  <c r="E538" i="18"/>
  <c r="D538" i="18" s="1"/>
  <c r="E537" i="18"/>
  <c r="D537" i="18" s="1"/>
  <c r="E536" i="18"/>
  <c r="D536" i="18" s="1"/>
  <c r="E535" i="18"/>
  <c r="D535" i="18" s="1"/>
  <c r="E534" i="18"/>
  <c r="D534" i="18" s="1"/>
  <c r="E533" i="18"/>
  <c r="D533" i="18" s="1"/>
  <c r="E532" i="18"/>
  <c r="D532" i="18" s="1"/>
  <c r="E531" i="18"/>
  <c r="D531" i="18" s="1"/>
  <c r="E530" i="18"/>
  <c r="D530" i="18" s="1"/>
  <c r="E529" i="18"/>
  <c r="D529" i="18" s="1"/>
  <c r="E528" i="18"/>
  <c r="D528" i="18" s="1"/>
  <c r="E527" i="18"/>
  <c r="D527" i="18" s="1"/>
  <c r="E526" i="18"/>
  <c r="D526" i="18" s="1"/>
  <c r="E525" i="18"/>
  <c r="D525" i="18" s="1"/>
  <c r="E524" i="18"/>
  <c r="D524" i="18" s="1"/>
  <c r="E523" i="18"/>
  <c r="D523" i="18" s="1"/>
  <c r="E522" i="18"/>
  <c r="D522" i="18" s="1"/>
  <c r="E521" i="18"/>
  <c r="D521" i="18" s="1"/>
  <c r="E520" i="18"/>
  <c r="D520" i="18" s="1"/>
  <c r="E519" i="18"/>
  <c r="D519" i="18" s="1"/>
  <c r="E518" i="18"/>
  <c r="D518" i="18" s="1"/>
  <c r="E517" i="18"/>
  <c r="D517" i="18" s="1"/>
  <c r="E516" i="18"/>
  <c r="D516" i="18" s="1"/>
  <c r="E515" i="18"/>
  <c r="D515" i="18" s="1"/>
  <c r="E514" i="18"/>
  <c r="D514" i="18" s="1"/>
  <c r="E513" i="18"/>
  <c r="D513" i="18" s="1"/>
  <c r="E512" i="18"/>
  <c r="D512" i="18" s="1"/>
  <c r="E511" i="18"/>
  <c r="D511" i="18" s="1"/>
  <c r="E510" i="18"/>
  <c r="D510" i="18" s="1"/>
  <c r="E509" i="18"/>
  <c r="D509" i="18" s="1"/>
  <c r="E508" i="18"/>
  <c r="D508" i="18" s="1"/>
  <c r="E507" i="18"/>
  <c r="D507" i="18" s="1"/>
  <c r="E506" i="18"/>
  <c r="D506" i="18" s="1"/>
  <c r="E505" i="18"/>
  <c r="D505" i="18" s="1"/>
  <c r="E504" i="18"/>
  <c r="D504" i="18" s="1"/>
  <c r="E503" i="18"/>
  <c r="D503" i="18" s="1"/>
  <c r="E502" i="18"/>
  <c r="D502" i="18" s="1"/>
  <c r="E501" i="18"/>
  <c r="D501" i="18" s="1"/>
  <c r="E500" i="18"/>
  <c r="D500" i="18" s="1"/>
  <c r="E499" i="18"/>
  <c r="D499" i="18" s="1"/>
  <c r="E498" i="18"/>
  <c r="D498" i="18" s="1"/>
  <c r="E497" i="18"/>
  <c r="D497" i="18" s="1"/>
  <c r="E496" i="18"/>
  <c r="D496" i="18" s="1"/>
  <c r="E495" i="18"/>
  <c r="D495" i="18" s="1"/>
  <c r="E494" i="18"/>
  <c r="D494" i="18" s="1"/>
  <c r="E493" i="18"/>
  <c r="D493" i="18" s="1"/>
  <c r="E492" i="18"/>
  <c r="D492" i="18" s="1"/>
  <c r="E491" i="18"/>
  <c r="D491" i="18" s="1"/>
  <c r="E490" i="18"/>
  <c r="D490" i="18" s="1"/>
  <c r="E489" i="18"/>
  <c r="D489" i="18" s="1"/>
  <c r="E488" i="18"/>
  <c r="D488" i="18" s="1"/>
  <c r="E487" i="18"/>
  <c r="D487" i="18" s="1"/>
  <c r="E486" i="18"/>
  <c r="D486" i="18" s="1"/>
  <c r="E485" i="18"/>
  <c r="D485" i="18" s="1"/>
  <c r="E484" i="18"/>
  <c r="D484" i="18" s="1"/>
  <c r="E483" i="18"/>
  <c r="D483" i="18" s="1"/>
  <c r="E482" i="18"/>
  <c r="D482" i="18" s="1"/>
  <c r="E481" i="18"/>
  <c r="D481" i="18" s="1"/>
  <c r="E480" i="18"/>
  <c r="D480" i="18" s="1"/>
  <c r="E479" i="18"/>
  <c r="D479" i="18" s="1"/>
  <c r="E478" i="18"/>
  <c r="D478" i="18" s="1"/>
  <c r="E477" i="18"/>
  <c r="D477" i="18" s="1"/>
  <c r="E476" i="18"/>
  <c r="D476" i="18" s="1"/>
  <c r="E475" i="18"/>
  <c r="D475" i="18" s="1"/>
  <c r="E474" i="18"/>
  <c r="D474" i="18" s="1"/>
  <c r="E473" i="18"/>
  <c r="D473" i="18" s="1"/>
  <c r="E472" i="18"/>
  <c r="D472" i="18" s="1"/>
  <c r="E471" i="18"/>
  <c r="D471" i="18" s="1"/>
  <c r="E470" i="18"/>
  <c r="D470" i="18" s="1"/>
  <c r="E469" i="18"/>
  <c r="D469" i="18" s="1"/>
  <c r="E468" i="18"/>
  <c r="D468" i="18" s="1"/>
  <c r="E467" i="18"/>
  <c r="D467" i="18" s="1"/>
  <c r="E466" i="18"/>
  <c r="D466" i="18" s="1"/>
  <c r="E465" i="18"/>
  <c r="D465" i="18" s="1"/>
  <c r="E464" i="18"/>
  <c r="D464" i="18" s="1"/>
  <c r="E463" i="18"/>
  <c r="D463" i="18" s="1"/>
  <c r="E462" i="18"/>
  <c r="D462" i="18" s="1"/>
  <c r="E461" i="18"/>
  <c r="D461" i="18" s="1"/>
  <c r="E460" i="18"/>
  <c r="D460" i="18" s="1"/>
  <c r="E459" i="18"/>
  <c r="D459" i="18" s="1"/>
  <c r="E458" i="18"/>
  <c r="D458" i="18" s="1"/>
  <c r="E457" i="18"/>
  <c r="D457" i="18" s="1"/>
  <c r="E456" i="18"/>
  <c r="D456" i="18" s="1"/>
  <c r="E455" i="18"/>
  <c r="D455" i="18" s="1"/>
  <c r="E454" i="18"/>
  <c r="D454" i="18" s="1"/>
  <c r="E453" i="18"/>
  <c r="D453" i="18" s="1"/>
  <c r="E452" i="18"/>
  <c r="D452" i="18" s="1"/>
  <c r="E451" i="18"/>
  <c r="D451" i="18" s="1"/>
  <c r="E450" i="18"/>
  <c r="D450" i="18" s="1"/>
  <c r="E449" i="18"/>
  <c r="D449" i="18" s="1"/>
  <c r="E448" i="18"/>
  <c r="D448" i="18" s="1"/>
  <c r="E447" i="18"/>
  <c r="D447" i="18" s="1"/>
  <c r="E446" i="18"/>
  <c r="D446" i="18" s="1"/>
  <c r="E445" i="18"/>
  <c r="D445" i="18" s="1"/>
  <c r="E444" i="18"/>
  <c r="D444" i="18" s="1"/>
  <c r="E443" i="18"/>
  <c r="D443" i="18" s="1"/>
  <c r="E442" i="18"/>
  <c r="D442" i="18" s="1"/>
  <c r="E441" i="18"/>
  <c r="D441" i="18" s="1"/>
  <c r="E440" i="18"/>
  <c r="D440" i="18" s="1"/>
  <c r="E439" i="18"/>
  <c r="D439" i="18" s="1"/>
  <c r="E438" i="18"/>
  <c r="D438" i="18" s="1"/>
  <c r="E437" i="18"/>
  <c r="D437" i="18" s="1"/>
  <c r="E436" i="18"/>
  <c r="D436" i="18" s="1"/>
  <c r="E435" i="18"/>
  <c r="D435" i="18" s="1"/>
  <c r="E434" i="18"/>
  <c r="D434" i="18" s="1"/>
  <c r="E433" i="18"/>
  <c r="D433" i="18" s="1"/>
  <c r="E432" i="18"/>
  <c r="D432" i="18" s="1"/>
  <c r="E431" i="18"/>
  <c r="D431" i="18" s="1"/>
  <c r="E430" i="18"/>
  <c r="D430" i="18" s="1"/>
  <c r="E429" i="18"/>
  <c r="D429" i="18" s="1"/>
  <c r="E428" i="18"/>
  <c r="D428" i="18" s="1"/>
  <c r="E427" i="18"/>
  <c r="D427" i="18" s="1"/>
  <c r="E426" i="18"/>
  <c r="D426" i="18" s="1"/>
  <c r="E425" i="18"/>
  <c r="D425" i="18" s="1"/>
  <c r="E424" i="18"/>
  <c r="D424" i="18" s="1"/>
  <c r="E423" i="18"/>
  <c r="D423" i="18" s="1"/>
  <c r="E422" i="18"/>
  <c r="D422" i="18" s="1"/>
  <c r="E421" i="18"/>
  <c r="D421" i="18" s="1"/>
  <c r="E420" i="18"/>
  <c r="D420" i="18" s="1"/>
  <c r="E419" i="18"/>
  <c r="D419" i="18" s="1"/>
  <c r="E418" i="18"/>
  <c r="D418" i="18" s="1"/>
  <c r="E417" i="18"/>
  <c r="D417" i="18" s="1"/>
  <c r="E416" i="18"/>
  <c r="D416" i="18" s="1"/>
  <c r="E415" i="18"/>
  <c r="D415" i="18" s="1"/>
  <c r="E414" i="18"/>
  <c r="D414" i="18" s="1"/>
  <c r="E413" i="18"/>
  <c r="D413" i="18" s="1"/>
  <c r="E412" i="18"/>
  <c r="D412" i="18" s="1"/>
  <c r="E411" i="18"/>
  <c r="D411" i="18" s="1"/>
  <c r="E410" i="18"/>
  <c r="D410" i="18" s="1"/>
  <c r="E409" i="18"/>
  <c r="D409" i="18" s="1"/>
  <c r="E408" i="18"/>
  <c r="D408" i="18" s="1"/>
  <c r="E407" i="18"/>
  <c r="D407" i="18" s="1"/>
  <c r="E406" i="18"/>
  <c r="D406" i="18" s="1"/>
  <c r="E405" i="18"/>
  <c r="D405" i="18" s="1"/>
  <c r="E404" i="18"/>
  <c r="D404" i="18" s="1"/>
  <c r="E403" i="18"/>
  <c r="D403" i="18" s="1"/>
  <c r="E402" i="18"/>
  <c r="D402" i="18" s="1"/>
  <c r="E401" i="18"/>
  <c r="D401" i="18" s="1"/>
  <c r="E400" i="18"/>
  <c r="D400" i="18" s="1"/>
  <c r="E399" i="18"/>
  <c r="D399" i="18" s="1"/>
  <c r="E398" i="18"/>
  <c r="D398" i="18" s="1"/>
  <c r="E397" i="18"/>
  <c r="D397" i="18" s="1"/>
  <c r="E396" i="18"/>
  <c r="D396" i="18" s="1"/>
  <c r="E395" i="18"/>
  <c r="D395" i="18"/>
  <c r="E394" i="18"/>
  <c r="D394" i="18"/>
  <c r="E393" i="18"/>
  <c r="D393" i="18"/>
  <c r="E392" i="18"/>
  <c r="D392" i="18"/>
  <c r="E391" i="18"/>
  <c r="D391" i="18"/>
  <c r="E390" i="18"/>
  <c r="D390" i="18"/>
  <c r="E389" i="18"/>
  <c r="D389" i="18"/>
  <c r="E388" i="18"/>
  <c r="D388" i="18"/>
  <c r="E387" i="18"/>
  <c r="D387" i="18"/>
  <c r="E386" i="18"/>
  <c r="D386" i="18"/>
  <c r="E385" i="18"/>
  <c r="D385" i="18"/>
  <c r="E384" i="18"/>
  <c r="D384" i="18"/>
  <c r="E383" i="18"/>
  <c r="D383" i="18"/>
  <c r="E382" i="18"/>
  <c r="D382" i="18"/>
  <c r="E381" i="18"/>
  <c r="D381" i="18"/>
  <c r="E380" i="18"/>
  <c r="D380" i="18"/>
  <c r="E379" i="18"/>
  <c r="D379" i="18"/>
  <c r="E378" i="18"/>
  <c r="D378" i="18"/>
  <c r="E377" i="18"/>
  <c r="D377" i="18"/>
  <c r="E376" i="18"/>
  <c r="D376" i="18"/>
  <c r="E375" i="18"/>
  <c r="D375" i="18"/>
  <c r="E374" i="18"/>
  <c r="D374" i="18"/>
  <c r="E373" i="18"/>
  <c r="D373" i="18"/>
  <c r="E372" i="18"/>
  <c r="D372" i="18"/>
  <c r="E371" i="18"/>
  <c r="D371" i="18"/>
  <c r="E370" i="18"/>
  <c r="D370" i="18"/>
  <c r="E369" i="18"/>
  <c r="D369" i="18"/>
  <c r="E368" i="18"/>
  <c r="D368" i="18"/>
  <c r="E367" i="18"/>
  <c r="D367" i="18"/>
  <c r="E366" i="18"/>
  <c r="D366" i="18"/>
  <c r="E365" i="18"/>
  <c r="D365" i="18"/>
  <c r="E364" i="18"/>
  <c r="D364" i="18"/>
  <c r="E363" i="18"/>
  <c r="D363" i="18"/>
  <c r="E362" i="18"/>
  <c r="D362" i="18"/>
  <c r="E361" i="18"/>
  <c r="D361" i="18"/>
  <c r="E360" i="18"/>
  <c r="D360" i="18"/>
  <c r="E359" i="18"/>
  <c r="D359" i="18"/>
  <c r="E358" i="18"/>
  <c r="D358" i="18"/>
  <c r="E357" i="18"/>
  <c r="D357" i="18"/>
  <c r="E356" i="18"/>
  <c r="D356" i="18"/>
  <c r="E355" i="18"/>
  <c r="D355" i="18"/>
  <c r="E354" i="18"/>
  <c r="D354" i="18"/>
  <c r="E353" i="18"/>
  <c r="D353" i="18"/>
  <c r="E352" i="18"/>
  <c r="D352" i="18"/>
  <c r="E351" i="18"/>
  <c r="D351" i="18"/>
  <c r="E350" i="18"/>
  <c r="D350" i="18"/>
  <c r="E349" i="18"/>
  <c r="D349" i="18"/>
  <c r="E348" i="18"/>
  <c r="D348" i="18"/>
  <c r="E347" i="18"/>
  <c r="D347" i="18"/>
  <c r="E346" i="18"/>
  <c r="D346" i="18"/>
  <c r="E345" i="18"/>
  <c r="D345" i="18"/>
  <c r="E344" i="18"/>
  <c r="D344" i="18"/>
  <c r="E343" i="18"/>
  <c r="D343" i="18"/>
  <c r="E342" i="18"/>
  <c r="D342" i="18"/>
  <c r="E341" i="18"/>
  <c r="D341" i="18"/>
  <c r="E340" i="18"/>
  <c r="D340" i="18"/>
  <c r="E339" i="18"/>
  <c r="D339" i="18"/>
  <c r="E338" i="18"/>
  <c r="D338" i="18"/>
  <c r="E337" i="18"/>
  <c r="D337" i="18"/>
  <c r="E336" i="18"/>
  <c r="D336" i="18"/>
  <c r="E335" i="18"/>
  <c r="D335" i="18"/>
  <c r="E334" i="18"/>
  <c r="D334" i="18"/>
  <c r="E333" i="18"/>
  <c r="D333" i="18"/>
  <c r="E332" i="18"/>
  <c r="D332" i="18"/>
  <c r="E331" i="18"/>
  <c r="D331" i="18"/>
  <c r="E330" i="18"/>
  <c r="D330" i="18"/>
  <c r="E329" i="18"/>
  <c r="D329" i="18"/>
  <c r="E328" i="18"/>
  <c r="D328" i="18"/>
  <c r="E327" i="18"/>
  <c r="D327" i="18"/>
  <c r="E326" i="18"/>
  <c r="D326" i="18"/>
  <c r="E325" i="18"/>
  <c r="D325" i="18"/>
  <c r="E324" i="18"/>
  <c r="D324" i="18"/>
  <c r="E323" i="18"/>
  <c r="D323" i="18"/>
  <c r="E322" i="18"/>
  <c r="D322" i="18"/>
  <c r="E321" i="18"/>
  <c r="D321" i="18"/>
  <c r="E320" i="18"/>
  <c r="D320" i="18"/>
  <c r="E319" i="18"/>
  <c r="D319" i="18"/>
  <c r="E318" i="18"/>
  <c r="D318" i="18"/>
  <c r="E317" i="18"/>
  <c r="D317" i="18"/>
  <c r="E316" i="18"/>
  <c r="D316" i="18"/>
  <c r="E315" i="18"/>
  <c r="D315" i="18"/>
  <c r="E314" i="18"/>
  <c r="D314" i="18"/>
  <c r="E313" i="18"/>
  <c r="D313" i="18"/>
  <c r="E312" i="18"/>
  <c r="D312" i="18"/>
  <c r="E311" i="18"/>
  <c r="D311" i="18"/>
  <c r="E310" i="18"/>
  <c r="D310" i="18"/>
  <c r="E309" i="18"/>
  <c r="D309" i="18"/>
  <c r="E308" i="18"/>
  <c r="D308" i="18"/>
  <c r="E307" i="18"/>
  <c r="D307" i="18"/>
  <c r="E306" i="18"/>
  <c r="D306" i="18"/>
  <c r="E305" i="18"/>
  <c r="D305" i="18"/>
  <c r="E304" i="18"/>
  <c r="D304" i="18"/>
  <c r="E303" i="18"/>
  <c r="D303" i="18"/>
  <c r="E302" i="18"/>
  <c r="D302" i="18"/>
  <c r="E301" i="18"/>
  <c r="D301" i="18"/>
  <c r="E300" i="18"/>
  <c r="D300" i="18"/>
  <c r="E299" i="18"/>
  <c r="D299" i="18"/>
  <c r="E298" i="18"/>
  <c r="D298" i="18"/>
  <c r="E297" i="18"/>
  <c r="D297" i="18"/>
  <c r="E296" i="18"/>
  <c r="D296" i="18"/>
  <c r="E295" i="18"/>
  <c r="D295" i="18"/>
  <c r="E294" i="18"/>
  <c r="D294" i="18"/>
  <c r="E293" i="18"/>
  <c r="D293" i="18"/>
  <c r="E292" i="18"/>
  <c r="D292" i="18"/>
  <c r="E291" i="18"/>
  <c r="D291" i="18"/>
  <c r="E290" i="18"/>
  <c r="D290" i="18"/>
  <c r="E289" i="18"/>
  <c r="D289" i="18"/>
  <c r="E288" i="18"/>
  <c r="D288" i="18"/>
  <c r="E287" i="18"/>
  <c r="D287" i="18"/>
  <c r="E286" i="18"/>
  <c r="D286" i="18"/>
  <c r="E285" i="18"/>
  <c r="D285" i="18"/>
  <c r="E284" i="18"/>
  <c r="D284" i="18"/>
  <c r="E283" i="18"/>
  <c r="D283" i="18"/>
  <c r="E282" i="18"/>
  <c r="D282" i="18"/>
  <c r="E281" i="18"/>
  <c r="D281" i="18"/>
  <c r="E280" i="18"/>
  <c r="D280" i="18"/>
  <c r="E279" i="18"/>
  <c r="D279" i="18"/>
  <c r="E278" i="18"/>
  <c r="D278" i="18"/>
  <c r="E277" i="18"/>
  <c r="D277" i="18"/>
  <c r="E276" i="18"/>
  <c r="D276" i="18"/>
  <c r="E275" i="18"/>
  <c r="D275" i="18"/>
  <c r="E274" i="18"/>
  <c r="D274" i="18"/>
  <c r="E273" i="18"/>
  <c r="D273" i="18"/>
  <c r="E272" i="18"/>
  <c r="D272" i="18"/>
  <c r="E271" i="18"/>
  <c r="D271" i="18"/>
  <c r="E270" i="18"/>
  <c r="D270" i="18"/>
  <c r="E269" i="18"/>
  <c r="D269" i="18"/>
  <c r="E268" i="18"/>
  <c r="D268" i="18"/>
  <c r="E267" i="18"/>
  <c r="D267" i="18"/>
  <c r="E266" i="18"/>
  <c r="D266" i="18"/>
  <c r="E265" i="18"/>
  <c r="D265" i="18"/>
  <c r="E264" i="18"/>
  <c r="D264" i="18"/>
  <c r="E263" i="18"/>
  <c r="D263" i="18"/>
  <c r="E262" i="18"/>
  <c r="D262" i="18"/>
  <c r="E261" i="18"/>
  <c r="D261" i="18"/>
  <c r="E260" i="18"/>
  <c r="D260" i="18"/>
  <c r="E259" i="18"/>
  <c r="D259" i="18"/>
  <c r="E258" i="18"/>
  <c r="D258" i="18"/>
  <c r="E257" i="18"/>
  <c r="D257" i="18"/>
  <c r="E256" i="18"/>
  <c r="D256" i="18"/>
  <c r="E255" i="18"/>
  <c r="D255" i="18"/>
  <c r="E254" i="18"/>
  <c r="D254" i="18"/>
  <c r="E253" i="18"/>
  <c r="D253" i="18"/>
  <c r="E252" i="18"/>
  <c r="D252" i="18"/>
  <c r="E251" i="18"/>
  <c r="D251" i="18"/>
  <c r="E250" i="18"/>
  <c r="D250" i="18"/>
  <c r="E249" i="18"/>
  <c r="D249" i="18"/>
  <c r="E248" i="18"/>
  <c r="D248" i="18"/>
  <c r="E247" i="18"/>
  <c r="D247" i="18"/>
  <c r="E246" i="18"/>
  <c r="D246" i="18"/>
  <c r="E245" i="18"/>
  <c r="D245" i="18"/>
  <c r="E244" i="18"/>
  <c r="D244" i="18"/>
  <c r="E243" i="18"/>
  <c r="D243" i="18"/>
  <c r="E242" i="18"/>
  <c r="D242" i="18"/>
  <c r="E241" i="18"/>
  <c r="D241" i="18"/>
  <c r="E240" i="18"/>
  <c r="D240" i="18"/>
  <c r="E239" i="18"/>
  <c r="D239" i="18"/>
  <c r="E238" i="18"/>
  <c r="D238" i="18"/>
  <c r="E237" i="18"/>
  <c r="D237" i="18"/>
  <c r="E236" i="18"/>
  <c r="D236" i="18"/>
  <c r="E235" i="18"/>
  <c r="D235" i="18"/>
  <c r="E234" i="18"/>
  <c r="D234" i="18"/>
  <c r="E233" i="18"/>
  <c r="D233" i="18"/>
  <c r="E232" i="18"/>
  <c r="D232" i="18"/>
  <c r="E231" i="18"/>
  <c r="D231" i="18"/>
  <c r="E230" i="18"/>
  <c r="D230" i="18"/>
  <c r="E229" i="18"/>
  <c r="D229" i="18"/>
  <c r="E228" i="18"/>
  <c r="D228" i="18"/>
  <c r="E227" i="18"/>
  <c r="D227" i="18"/>
  <c r="E226" i="18"/>
  <c r="D226" i="18"/>
  <c r="E225" i="18"/>
  <c r="D225" i="18"/>
  <c r="E224" i="18"/>
  <c r="D224" i="18"/>
  <c r="E223" i="18"/>
  <c r="D223" i="18"/>
  <c r="E222" i="18"/>
  <c r="D222" i="18"/>
  <c r="E221" i="18"/>
  <c r="D221" i="18"/>
  <c r="E220" i="18"/>
  <c r="D220" i="18"/>
  <c r="E219" i="18"/>
  <c r="D219" i="18"/>
  <c r="E218" i="18"/>
  <c r="D218" i="18"/>
  <c r="E217" i="18"/>
  <c r="D217" i="18"/>
  <c r="E216" i="18"/>
  <c r="D216" i="18"/>
  <c r="E215" i="18"/>
  <c r="D215" i="18"/>
  <c r="E214" i="18"/>
  <c r="D214" i="18"/>
  <c r="E213" i="18"/>
  <c r="D213" i="18"/>
  <c r="E212" i="18"/>
  <c r="D212" i="18"/>
  <c r="E211" i="18"/>
  <c r="D211" i="18"/>
  <c r="E210" i="18"/>
  <c r="D210" i="18"/>
  <c r="E209" i="18"/>
  <c r="D209" i="18"/>
  <c r="E208" i="18"/>
  <c r="D208" i="18"/>
  <c r="E207" i="18"/>
  <c r="D207" i="18"/>
  <c r="E206" i="18"/>
  <c r="D206" i="18"/>
  <c r="E205" i="18"/>
  <c r="D205" i="18"/>
  <c r="E204" i="18"/>
  <c r="D204" i="18"/>
  <c r="E203" i="18"/>
  <c r="D203" i="18"/>
  <c r="E202" i="18"/>
  <c r="D202" i="18"/>
  <c r="E201" i="18"/>
  <c r="D201" i="18"/>
  <c r="E200" i="18"/>
  <c r="D200" i="18"/>
  <c r="E199" i="18"/>
  <c r="D199" i="18"/>
  <c r="E198" i="18"/>
  <c r="D198" i="18"/>
  <c r="E197" i="18"/>
  <c r="D197" i="18"/>
  <c r="E196" i="18"/>
  <c r="D196" i="18"/>
  <c r="E195" i="18"/>
  <c r="D195" i="18"/>
  <c r="E194" i="18"/>
  <c r="D194" i="18"/>
  <c r="E193" i="18"/>
  <c r="D193" i="18"/>
  <c r="E192" i="18"/>
  <c r="D192" i="18"/>
  <c r="E191" i="18"/>
  <c r="D191" i="18"/>
  <c r="E190" i="18"/>
  <c r="D190" i="18"/>
  <c r="E189" i="18"/>
  <c r="D189" i="18"/>
  <c r="E188" i="18"/>
  <c r="D188" i="18"/>
  <c r="E187" i="18"/>
  <c r="D187" i="18"/>
  <c r="E186" i="18"/>
  <c r="D186" i="18"/>
  <c r="E185" i="18"/>
  <c r="D185" i="18"/>
  <c r="E184" i="18"/>
  <c r="D184" i="18"/>
  <c r="E183" i="18"/>
  <c r="D183" i="18"/>
  <c r="E182" i="18"/>
  <c r="D182" i="18"/>
  <c r="E181" i="18"/>
  <c r="D181" i="18"/>
  <c r="E180" i="18"/>
  <c r="D180" i="18"/>
  <c r="E179" i="18"/>
  <c r="D179" i="18"/>
  <c r="E178" i="18"/>
  <c r="D178" i="18"/>
  <c r="E177" i="18"/>
  <c r="D177" i="18"/>
  <c r="E176" i="18"/>
  <c r="D176" i="18"/>
  <c r="E175" i="18"/>
  <c r="D175" i="18"/>
  <c r="E174" i="18"/>
  <c r="D174" i="18"/>
  <c r="E173" i="18"/>
  <c r="D173" i="18"/>
  <c r="E172" i="18"/>
  <c r="D172" i="18"/>
  <c r="E171" i="18"/>
  <c r="D171" i="18"/>
  <c r="E170" i="18"/>
  <c r="D170" i="18"/>
  <c r="E169" i="18"/>
  <c r="D169" i="18"/>
  <c r="E168" i="18"/>
  <c r="D168" i="18"/>
  <c r="E167" i="18"/>
  <c r="D167" i="18"/>
  <c r="E166" i="18"/>
  <c r="D166" i="18"/>
  <c r="E165" i="18"/>
  <c r="D165" i="18"/>
  <c r="E164" i="18"/>
  <c r="D164" i="18"/>
  <c r="E163" i="18"/>
  <c r="D163" i="18"/>
  <c r="E162" i="18"/>
  <c r="D162" i="18"/>
  <c r="E161" i="18"/>
  <c r="D161" i="18"/>
  <c r="E160" i="18"/>
  <c r="D160" i="18"/>
  <c r="E159" i="18"/>
  <c r="D159" i="18"/>
  <c r="E158" i="18"/>
  <c r="D158" i="18"/>
  <c r="E157" i="18"/>
  <c r="D157" i="18"/>
  <c r="E156" i="18"/>
  <c r="D156" i="18"/>
  <c r="E155" i="18"/>
  <c r="D155" i="18"/>
  <c r="E154" i="18"/>
  <c r="D154" i="18"/>
  <c r="E153" i="18"/>
  <c r="D153" i="18"/>
  <c r="E152" i="18"/>
  <c r="D152" i="18"/>
  <c r="E151" i="18"/>
  <c r="D151" i="18"/>
  <c r="E150" i="18"/>
  <c r="D150" i="18"/>
  <c r="E149" i="18"/>
  <c r="D149" i="18"/>
  <c r="E148" i="18"/>
  <c r="D148" i="18"/>
  <c r="E147" i="18"/>
  <c r="D147" i="18"/>
  <c r="E146" i="18"/>
  <c r="D146" i="18"/>
  <c r="E145" i="18"/>
  <c r="D145" i="18"/>
  <c r="E144" i="18"/>
  <c r="D144" i="18"/>
  <c r="E143" i="18"/>
  <c r="D143" i="18"/>
  <c r="E142" i="18"/>
  <c r="D142" i="18"/>
  <c r="E141" i="18"/>
  <c r="D141" i="18"/>
  <c r="E140" i="18"/>
  <c r="D140" i="18"/>
  <c r="E139" i="18"/>
  <c r="D139" i="18"/>
  <c r="E138" i="18"/>
  <c r="D138" i="18"/>
  <c r="E137" i="18"/>
  <c r="D137" i="18"/>
  <c r="E136" i="18"/>
  <c r="D136" i="18"/>
  <c r="E135" i="18"/>
  <c r="D135" i="18"/>
  <c r="E134" i="18"/>
  <c r="D134" i="18"/>
  <c r="E133" i="18"/>
  <c r="D133" i="18"/>
  <c r="E132" i="18"/>
  <c r="D132" i="18"/>
  <c r="E131" i="18"/>
  <c r="D131" i="18"/>
  <c r="E130" i="18"/>
  <c r="D130" i="18"/>
  <c r="E129" i="18"/>
  <c r="D129" i="18"/>
  <c r="E128" i="18"/>
  <c r="D128" i="18"/>
  <c r="E127" i="18"/>
  <c r="D127" i="18"/>
  <c r="E126" i="18"/>
  <c r="D126" i="18"/>
  <c r="E125" i="18"/>
  <c r="D125" i="18"/>
  <c r="E124" i="18"/>
  <c r="D124" i="18"/>
  <c r="E123" i="18"/>
  <c r="D123" i="18"/>
  <c r="E122" i="18"/>
  <c r="D122" i="18"/>
  <c r="E121" i="18"/>
  <c r="D121" i="18"/>
  <c r="E120" i="18"/>
  <c r="D120" i="18"/>
  <c r="E119" i="18"/>
  <c r="D119" i="18"/>
  <c r="E118" i="18"/>
  <c r="D118" i="18"/>
  <c r="E117" i="18"/>
  <c r="D117" i="18"/>
  <c r="E116" i="18"/>
  <c r="D116" i="18"/>
  <c r="E115" i="18"/>
  <c r="D115" i="18"/>
  <c r="E114" i="18"/>
  <c r="D114" i="18"/>
  <c r="E113" i="18"/>
  <c r="D113" i="18"/>
  <c r="E112" i="18"/>
  <c r="D112" i="18"/>
  <c r="E111" i="18"/>
  <c r="D111" i="18"/>
  <c r="E110" i="18"/>
  <c r="D110" i="18"/>
  <c r="E109" i="18"/>
  <c r="D109" i="18"/>
  <c r="E108" i="18"/>
  <c r="D108" i="18"/>
  <c r="E107" i="18"/>
  <c r="D107" i="18"/>
  <c r="E106" i="18"/>
  <c r="D106" i="18"/>
  <c r="E105" i="18"/>
  <c r="D105" i="18"/>
  <c r="E104" i="18"/>
  <c r="D104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7" i="18"/>
  <c r="D97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E89" i="18"/>
  <c r="D89" i="18"/>
  <c r="E88" i="18"/>
  <c r="D88" i="18"/>
  <c r="E87" i="18"/>
  <c r="D87" i="18"/>
  <c r="E86" i="18"/>
  <c r="D86" i="18"/>
  <c r="E85" i="18"/>
  <c r="D85" i="18"/>
  <c r="E84" i="18"/>
  <c r="D84" i="18"/>
  <c r="E83" i="18"/>
  <c r="D83" i="18"/>
  <c r="E82" i="18"/>
  <c r="D82" i="18"/>
  <c r="E81" i="18"/>
  <c r="D81" i="18"/>
  <c r="E80" i="18"/>
  <c r="D80" i="18"/>
  <c r="E79" i="18"/>
  <c r="D79" i="18"/>
  <c r="E78" i="18"/>
  <c r="D78" i="18"/>
  <c r="E77" i="18"/>
  <c r="D77" i="18"/>
  <c r="E76" i="18"/>
  <c r="D76" i="18"/>
  <c r="E75" i="18"/>
  <c r="D75" i="18"/>
  <c r="E74" i="18"/>
  <c r="D74" i="18"/>
  <c r="E73" i="18"/>
  <c r="D73" i="18"/>
  <c r="E72" i="18"/>
  <c r="D72" i="18"/>
  <c r="E71" i="18"/>
  <c r="D71" i="18"/>
  <c r="E70" i="18"/>
  <c r="D70" i="18"/>
  <c r="E69" i="18"/>
  <c r="D69" i="18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H40" i="17" l="1"/>
  <c r="F40" i="17" s="1"/>
  <c r="G40" i="17"/>
  <c r="H39" i="17"/>
  <c r="G39" i="17"/>
  <c r="F39" i="17" s="1"/>
  <c r="H38" i="17"/>
  <c r="G38" i="17"/>
  <c r="F38" i="17"/>
  <c r="H37" i="17"/>
  <c r="F37" i="17" s="1"/>
  <c r="G37" i="17"/>
  <c r="H36" i="17"/>
  <c r="F36" i="17" s="1"/>
  <c r="G36" i="17"/>
  <c r="H35" i="17"/>
  <c r="G35" i="17"/>
  <c r="F35" i="17" s="1"/>
  <c r="H34" i="17"/>
  <c r="G34" i="17"/>
  <c r="F34" i="17"/>
  <c r="H33" i="17"/>
  <c r="F33" i="17" s="1"/>
  <c r="G33" i="17"/>
  <c r="H32" i="17"/>
  <c r="F32" i="17" s="1"/>
  <c r="G32" i="17"/>
  <c r="H31" i="17"/>
  <c r="G31" i="17"/>
  <c r="F31" i="17" s="1"/>
  <c r="H30" i="17"/>
  <c r="G30" i="17"/>
  <c r="F30" i="17"/>
  <c r="H29" i="17"/>
  <c r="F29" i="17" s="1"/>
  <c r="G29" i="17"/>
  <c r="H28" i="17"/>
  <c r="F28" i="17" s="1"/>
  <c r="G28" i="17"/>
  <c r="H27" i="17"/>
  <c r="G27" i="17"/>
  <c r="F27" i="17" s="1"/>
  <c r="H26" i="17"/>
  <c r="G26" i="17"/>
  <c r="F26" i="17"/>
  <c r="H25" i="17"/>
  <c r="F25" i="17" s="1"/>
  <c r="G25" i="17"/>
  <c r="H24" i="17"/>
  <c r="F24" i="17" s="1"/>
  <c r="G24" i="17"/>
  <c r="H23" i="17"/>
  <c r="G23" i="17"/>
  <c r="F23" i="17" s="1"/>
  <c r="H22" i="17"/>
  <c r="G22" i="17"/>
  <c r="F22" i="17"/>
  <c r="H21" i="17"/>
  <c r="F21" i="17" s="1"/>
  <c r="G21" i="17"/>
  <c r="H20" i="17"/>
  <c r="F20" i="17" s="1"/>
  <c r="G20" i="17"/>
  <c r="H19" i="17"/>
  <c r="G19" i="17"/>
  <c r="F19" i="17" s="1"/>
  <c r="H18" i="17"/>
  <c r="G18" i="17"/>
  <c r="F18" i="17"/>
  <c r="H17" i="17"/>
  <c r="F17" i="17" s="1"/>
  <c r="G17" i="17"/>
  <c r="H16" i="17"/>
  <c r="F16" i="17" s="1"/>
  <c r="G16" i="17"/>
  <c r="H15" i="17"/>
  <c r="G15" i="17"/>
  <c r="F15" i="17" s="1"/>
  <c r="H14" i="17"/>
  <c r="G14" i="17"/>
  <c r="F14" i="17"/>
  <c r="H13" i="17"/>
  <c r="F13" i="17" s="1"/>
  <c r="G13" i="17"/>
  <c r="H12" i="17"/>
  <c r="F12" i="17" s="1"/>
  <c r="G12" i="17"/>
  <c r="H11" i="17"/>
  <c r="G11" i="17"/>
  <c r="F11" i="17" s="1"/>
  <c r="H10" i="17"/>
  <c r="G10" i="17"/>
  <c r="F10" i="17"/>
  <c r="H9" i="17"/>
  <c r="F9" i="17" s="1"/>
  <c r="G9" i="17"/>
  <c r="H8" i="17"/>
  <c r="F8" i="17" s="1"/>
  <c r="G8" i="17"/>
  <c r="H7" i="17"/>
  <c r="G7" i="17"/>
  <c r="F7" i="17" s="1"/>
  <c r="H6" i="17"/>
  <c r="G6" i="17"/>
  <c r="F6" i="17"/>
  <c r="H5" i="17"/>
  <c r="F5" i="17" s="1"/>
  <c r="G5" i="17"/>
  <c r="H4" i="17"/>
  <c r="F4" i="17" s="1"/>
  <c r="G4" i="17"/>
  <c r="J29" i="16" l="1"/>
  <c r="J28" i="16"/>
  <c r="K28" i="16" s="1"/>
  <c r="J27" i="16"/>
  <c r="K27" i="16" s="1"/>
  <c r="L27" i="16" s="1"/>
  <c r="K26" i="16"/>
  <c r="L26" i="16" s="1"/>
  <c r="J26" i="16"/>
  <c r="J25" i="16"/>
  <c r="J24" i="16"/>
  <c r="K24" i="16" s="1"/>
  <c r="J23" i="16"/>
  <c r="K23" i="16" s="1"/>
  <c r="L23" i="16" s="1"/>
  <c r="K22" i="16"/>
  <c r="L22" i="16" s="1"/>
  <c r="J22" i="16"/>
  <c r="J21" i="16"/>
  <c r="J20" i="16"/>
  <c r="K20" i="16" s="1"/>
  <c r="J19" i="16"/>
  <c r="K19" i="16" s="1"/>
  <c r="L19" i="16" s="1"/>
  <c r="K18" i="16"/>
  <c r="L18" i="16" s="1"/>
  <c r="J18" i="16"/>
  <c r="J17" i="16"/>
  <c r="J16" i="16"/>
  <c r="K16" i="16" s="1"/>
  <c r="J15" i="16"/>
  <c r="K15" i="16" s="1"/>
  <c r="L15" i="16" s="1"/>
  <c r="K14" i="16"/>
  <c r="L14" i="16" s="1"/>
  <c r="J14" i="16"/>
  <c r="J13" i="16"/>
  <c r="J12" i="16"/>
  <c r="K12" i="16" s="1"/>
  <c r="J11" i="16"/>
  <c r="K11" i="16" s="1"/>
  <c r="L11" i="16" s="1"/>
  <c r="K10" i="16"/>
  <c r="L10" i="16" s="1"/>
  <c r="J10" i="16"/>
  <c r="J9" i="16"/>
  <c r="J8" i="16"/>
  <c r="K8" i="16" s="1"/>
  <c r="J7" i="16"/>
  <c r="K7" i="16" s="1"/>
  <c r="L7" i="16" s="1"/>
  <c r="K6" i="16"/>
  <c r="L6" i="16" s="1"/>
  <c r="J6" i="16"/>
  <c r="J5" i="16"/>
  <c r="L8" i="16" l="1"/>
  <c r="L12" i="16"/>
  <c r="L16" i="16"/>
  <c r="L20" i="16"/>
  <c r="L24" i="16"/>
  <c r="L28" i="16"/>
  <c r="K9" i="16"/>
  <c r="L9" i="16" s="1"/>
  <c r="K13" i="16"/>
  <c r="L13" i="16" s="1"/>
  <c r="K17" i="16"/>
  <c r="L17" i="16" s="1"/>
  <c r="K21" i="16"/>
  <c r="L21" i="16" s="1"/>
  <c r="K25" i="16"/>
  <c r="L25" i="16" s="1"/>
  <c r="K29" i="16"/>
  <c r="L29" i="16" s="1"/>
  <c r="K5" i="16"/>
  <c r="L5" i="16" s="1"/>
  <c r="C7" i="12" l="1"/>
  <c r="C6" i="12"/>
  <c r="D6" i="12" s="1"/>
  <c r="C5" i="12"/>
  <c r="D5" i="12" s="1"/>
  <c r="E5" i="12" s="1"/>
  <c r="D4" i="12"/>
  <c r="E4" i="12" s="1"/>
  <c r="C4" i="12"/>
  <c r="C3" i="12"/>
  <c r="H280" i="10"/>
  <c r="I280" i="10" s="1"/>
  <c r="H279" i="10"/>
  <c r="I279" i="10" s="1"/>
  <c r="H278" i="10"/>
  <c r="I278" i="10" s="1"/>
  <c r="H277" i="10"/>
  <c r="I277" i="10" s="1"/>
  <c r="H276" i="10"/>
  <c r="I276" i="10" s="1"/>
  <c r="H275" i="10"/>
  <c r="I275" i="10" s="1"/>
  <c r="H274" i="10"/>
  <c r="I274" i="10" s="1"/>
  <c r="H273" i="10"/>
  <c r="I273" i="10" s="1"/>
  <c r="H272" i="10"/>
  <c r="I272" i="10" s="1"/>
  <c r="H271" i="10"/>
  <c r="I271" i="10" s="1"/>
  <c r="H270" i="10"/>
  <c r="I270" i="10" s="1"/>
  <c r="H269" i="10"/>
  <c r="I269" i="10" s="1"/>
  <c r="H268" i="10"/>
  <c r="I268" i="10" s="1"/>
  <c r="H267" i="10"/>
  <c r="I267" i="10" s="1"/>
  <c r="H266" i="10"/>
  <c r="I266" i="10" s="1"/>
  <c r="H265" i="10"/>
  <c r="I265" i="10" s="1"/>
  <c r="H264" i="10"/>
  <c r="I264" i="10" s="1"/>
  <c r="H263" i="10"/>
  <c r="I263" i="10" s="1"/>
  <c r="H262" i="10"/>
  <c r="I262" i="10" s="1"/>
  <c r="H261" i="10"/>
  <c r="I261" i="10" s="1"/>
  <c r="H260" i="10"/>
  <c r="I260" i="10" s="1"/>
  <c r="H259" i="10"/>
  <c r="I259" i="10" s="1"/>
  <c r="H258" i="10"/>
  <c r="I258" i="10" s="1"/>
  <c r="H257" i="10"/>
  <c r="I257" i="10" s="1"/>
  <c r="H256" i="10"/>
  <c r="I256" i="10" s="1"/>
  <c r="H255" i="10"/>
  <c r="I255" i="10" s="1"/>
  <c r="H254" i="10"/>
  <c r="I254" i="10" s="1"/>
  <c r="H253" i="10"/>
  <c r="I253" i="10" s="1"/>
  <c r="H252" i="10"/>
  <c r="I252" i="10" s="1"/>
  <c r="H251" i="10"/>
  <c r="I251" i="10" s="1"/>
  <c r="H250" i="10"/>
  <c r="I250" i="10" s="1"/>
  <c r="H249" i="10"/>
  <c r="I249" i="10" s="1"/>
  <c r="H248" i="10"/>
  <c r="I248" i="10" s="1"/>
  <c r="H247" i="10"/>
  <c r="I247" i="10" s="1"/>
  <c r="H246" i="10"/>
  <c r="I246" i="10" s="1"/>
  <c r="H245" i="10"/>
  <c r="I245" i="10" s="1"/>
  <c r="H244" i="10"/>
  <c r="I244" i="10" s="1"/>
  <c r="H243" i="10"/>
  <c r="I243" i="10" s="1"/>
  <c r="H242" i="10"/>
  <c r="I242" i="10" s="1"/>
  <c r="H241" i="10"/>
  <c r="I241" i="10" s="1"/>
  <c r="H240" i="10"/>
  <c r="I240" i="10" s="1"/>
  <c r="H239" i="10"/>
  <c r="I239" i="10" s="1"/>
  <c r="H238" i="10"/>
  <c r="I238" i="10" s="1"/>
  <c r="H237" i="10"/>
  <c r="I237" i="10" s="1"/>
  <c r="H236" i="10"/>
  <c r="I236" i="10" s="1"/>
  <c r="H235" i="10"/>
  <c r="I235" i="10" s="1"/>
  <c r="H234" i="10"/>
  <c r="I234" i="10" s="1"/>
  <c r="H233" i="10"/>
  <c r="I233" i="10" s="1"/>
  <c r="H232" i="10"/>
  <c r="I232" i="10" s="1"/>
  <c r="H231" i="10"/>
  <c r="I231" i="10" s="1"/>
  <c r="H230" i="10"/>
  <c r="I230" i="10" s="1"/>
  <c r="H229" i="10"/>
  <c r="I229" i="10" s="1"/>
  <c r="H228" i="10"/>
  <c r="I228" i="10" s="1"/>
  <c r="H227" i="10"/>
  <c r="I227" i="10" s="1"/>
  <c r="H226" i="10"/>
  <c r="I226" i="10" s="1"/>
  <c r="H225" i="10"/>
  <c r="I225" i="10" s="1"/>
  <c r="H224" i="10"/>
  <c r="I224" i="10" s="1"/>
  <c r="H223" i="10"/>
  <c r="I223" i="10" s="1"/>
  <c r="H222" i="10"/>
  <c r="I222" i="10" s="1"/>
  <c r="H221" i="10"/>
  <c r="I221" i="10" s="1"/>
  <c r="H220" i="10"/>
  <c r="I220" i="10" s="1"/>
  <c r="H219" i="10"/>
  <c r="I219" i="10" s="1"/>
  <c r="H218" i="10"/>
  <c r="I218" i="10" s="1"/>
  <c r="H217" i="10"/>
  <c r="I217" i="10" s="1"/>
  <c r="H216" i="10"/>
  <c r="I216" i="10" s="1"/>
  <c r="H215" i="10"/>
  <c r="I215" i="10" s="1"/>
  <c r="H214" i="10"/>
  <c r="I214" i="10" s="1"/>
  <c r="H213" i="10"/>
  <c r="I213" i="10" s="1"/>
  <c r="H212" i="10"/>
  <c r="I212" i="10" s="1"/>
  <c r="H211" i="10"/>
  <c r="I211" i="10" s="1"/>
  <c r="H210" i="10"/>
  <c r="I210" i="10" s="1"/>
  <c r="H209" i="10"/>
  <c r="I209" i="10" s="1"/>
  <c r="H208" i="10"/>
  <c r="I208" i="10" s="1"/>
  <c r="H207" i="10"/>
  <c r="I207" i="10" s="1"/>
  <c r="H206" i="10"/>
  <c r="I206" i="10" s="1"/>
  <c r="H205" i="10"/>
  <c r="I205" i="10" s="1"/>
  <c r="H204" i="10"/>
  <c r="I204" i="10" s="1"/>
  <c r="H203" i="10"/>
  <c r="I203" i="10" s="1"/>
  <c r="H202" i="10"/>
  <c r="I202" i="10" s="1"/>
  <c r="H201" i="10"/>
  <c r="I201" i="10" s="1"/>
  <c r="H200" i="10"/>
  <c r="I200" i="10" s="1"/>
  <c r="H199" i="10"/>
  <c r="I199" i="10" s="1"/>
  <c r="H198" i="10"/>
  <c r="I198" i="10" s="1"/>
  <c r="H197" i="10"/>
  <c r="I197" i="10" s="1"/>
  <c r="H196" i="10"/>
  <c r="I196" i="10" s="1"/>
  <c r="H195" i="10"/>
  <c r="I195" i="10" s="1"/>
  <c r="H194" i="10"/>
  <c r="I194" i="10" s="1"/>
  <c r="H193" i="10"/>
  <c r="I193" i="10" s="1"/>
  <c r="H192" i="10"/>
  <c r="I192" i="10" s="1"/>
  <c r="H191" i="10"/>
  <c r="I191" i="10" s="1"/>
  <c r="H190" i="10"/>
  <c r="I190" i="10" s="1"/>
  <c r="H189" i="10"/>
  <c r="I189" i="10" s="1"/>
  <c r="H188" i="10"/>
  <c r="I188" i="10" s="1"/>
  <c r="H187" i="10"/>
  <c r="I187" i="10" s="1"/>
  <c r="H186" i="10"/>
  <c r="I186" i="10" s="1"/>
  <c r="H185" i="10"/>
  <c r="I185" i="10" s="1"/>
  <c r="H184" i="10"/>
  <c r="I184" i="10" s="1"/>
  <c r="H183" i="10"/>
  <c r="I183" i="10" s="1"/>
  <c r="H182" i="10"/>
  <c r="I182" i="10" s="1"/>
  <c r="H181" i="10"/>
  <c r="I181" i="10" s="1"/>
  <c r="H180" i="10"/>
  <c r="I180" i="10" s="1"/>
  <c r="H179" i="10"/>
  <c r="I179" i="10" s="1"/>
  <c r="H178" i="10"/>
  <c r="I178" i="10" s="1"/>
  <c r="H177" i="10"/>
  <c r="I177" i="10" s="1"/>
  <c r="H176" i="10"/>
  <c r="I176" i="10" s="1"/>
  <c r="H175" i="10"/>
  <c r="I175" i="10" s="1"/>
  <c r="H174" i="10"/>
  <c r="I174" i="10" s="1"/>
  <c r="H173" i="10"/>
  <c r="I173" i="10" s="1"/>
  <c r="H172" i="10"/>
  <c r="I172" i="10" s="1"/>
  <c r="H171" i="10"/>
  <c r="I171" i="10" s="1"/>
  <c r="H170" i="10"/>
  <c r="I170" i="10" s="1"/>
  <c r="H169" i="10"/>
  <c r="I169" i="10" s="1"/>
  <c r="H168" i="10"/>
  <c r="I168" i="10" s="1"/>
  <c r="H167" i="10"/>
  <c r="I167" i="10" s="1"/>
  <c r="H166" i="10"/>
  <c r="I166" i="10" s="1"/>
  <c r="H165" i="10"/>
  <c r="I165" i="10" s="1"/>
  <c r="H164" i="10"/>
  <c r="I164" i="10" s="1"/>
  <c r="H163" i="10"/>
  <c r="I163" i="10" s="1"/>
  <c r="H162" i="10"/>
  <c r="I162" i="10" s="1"/>
  <c r="H161" i="10"/>
  <c r="I161" i="10" s="1"/>
  <c r="H160" i="10"/>
  <c r="I160" i="10" s="1"/>
  <c r="H159" i="10"/>
  <c r="I159" i="10" s="1"/>
  <c r="H158" i="10"/>
  <c r="I158" i="10" s="1"/>
  <c r="H157" i="10"/>
  <c r="I157" i="10" s="1"/>
  <c r="H156" i="10"/>
  <c r="I156" i="10" s="1"/>
  <c r="H155" i="10"/>
  <c r="I155" i="10" s="1"/>
  <c r="H154" i="10"/>
  <c r="I154" i="10" s="1"/>
  <c r="H153" i="10"/>
  <c r="I153" i="10" s="1"/>
  <c r="H152" i="10"/>
  <c r="I152" i="10" s="1"/>
  <c r="H151" i="10"/>
  <c r="I151" i="10" s="1"/>
  <c r="H150" i="10"/>
  <c r="I150" i="10" s="1"/>
  <c r="H149" i="10"/>
  <c r="I149" i="10" s="1"/>
  <c r="H148" i="10"/>
  <c r="I148" i="10" s="1"/>
  <c r="H147" i="10"/>
  <c r="I147" i="10" s="1"/>
  <c r="H146" i="10"/>
  <c r="I146" i="10" s="1"/>
  <c r="H145" i="10"/>
  <c r="I145" i="10" s="1"/>
  <c r="H144" i="10"/>
  <c r="I144" i="10" s="1"/>
  <c r="H143" i="10"/>
  <c r="I143" i="10" s="1"/>
  <c r="H142" i="10"/>
  <c r="I142" i="10" s="1"/>
  <c r="H141" i="10"/>
  <c r="I141" i="10" s="1"/>
  <c r="H140" i="10"/>
  <c r="I140" i="10" s="1"/>
  <c r="H139" i="10"/>
  <c r="I139" i="10" s="1"/>
  <c r="H138" i="10"/>
  <c r="I138" i="10" s="1"/>
  <c r="H137" i="10"/>
  <c r="I137" i="10" s="1"/>
  <c r="H136" i="10"/>
  <c r="I136" i="10" s="1"/>
  <c r="H135" i="10"/>
  <c r="I135" i="10" s="1"/>
  <c r="H134" i="10"/>
  <c r="I134" i="10" s="1"/>
  <c r="H133" i="10"/>
  <c r="I133" i="10" s="1"/>
  <c r="H132" i="10"/>
  <c r="I132" i="10" s="1"/>
  <c r="H131" i="10"/>
  <c r="I131" i="10" s="1"/>
  <c r="H130" i="10"/>
  <c r="I130" i="10" s="1"/>
  <c r="H129" i="10"/>
  <c r="I129" i="10" s="1"/>
  <c r="H128" i="10"/>
  <c r="I128" i="10" s="1"/>
  <c r="H127" i="10"/>
  <c r="I127" i="10" s="1"/>
  <c r="H126" i="10"/>
  <c r="I126" i="10" s="1"/>
  <c r="H125" i="10"/>
  <c r="I125" i="10" s="1"/>
  <c r="H124" i="10"/>
  <c r="I124" i="10" s="1"/>
  <c r="H123" i="10"/>
  <c r="I123" i="10" s="1"/>
  <c r="H122" i="10"/>
  <c r="I122" i="10" s="1"/>
  <c r="H121" i="10"/>
  <c r="I121" i="10" s="1"/>
  <c r="H120" i="10"/>
  <c r="I120" i="10" s="1"/>
  <c r="H119" i="10"/>
  <c r="I119" i="10" s="1"/>
  <c r="H118" i="10"/>
  <c r="I118" i="10" s="1"/>
  <c r="H117" i="10"/>
  <c r="I117" i="10" s="1"/>
  <c r="H116" i="10"/>
  <c r="I116" i="10" s="1"/>
  <c r="H115" i="10"/>
  <c r="I115" i="10" s="1"/>
  <c r="H114" i="10"/>
  <c r="I114" i="10" s="1"/>
  <c r="H113" i="10"/>
  <c r="I113" i="10" s="1"/>
  <c r="H112" i="10"/>
  <c r="I112" i="10" s="1"/>
  <c r="H111" i="10"/>
  <c r="I111" i="10" s="1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N22" i="10"/>
  <c r="K22" i="10"/>
  <c r="K24" i="10" s="1"/>
  <c r="E6" i="12" l="1"/>
  <c r="D3" i="12"/>
  <c r="E3" i="12" s="1"/>
  <c r="D7" i="12"/>
  <c r="E7" i="12" s="1"/>
  <c r="D9" i="9"/>
  <c r="D8" i="9"/>
  <c r="D7" i="9"/>
  <c r="D6" i="9"/>
  <c r="D5" i="9"/>
  <c r="D4" i="9"/>
  <c r="D3" i="9"/>
  <c r="G4" i="9" l="1"/>
  <c r="E5" i="9"/>
  <c r="G5" i="9" s="1"/>
  <c r="F9" i="9"/>
  <c r="E3" i="9"/>
  <c r="G3" i="9" s="1"/>
  <c r="E4" i="9"/>
  <c r="E6" i="9"/>
  <c r="G6" i="9" s="1"/>
  <c r="E7" i="9"/>
  <c r="G7" i="9" s="1"/>
  <c r="E8" i="9"/>
  <c r="G8" i="9" s="1"/>
  <c r="E9" i="9"/>
  <c r="G9" i="9" s="1"/>
  <c r="F3" i="9"/>
  <c r="F4" i="9"/>
  <c r="F5" i="9"/>
  <c r="F6" i="9"/>
  <c r="F7" i="9"/>
  <c r="F8" i="9"/>
  <c r="I7" i="8" l="1"/>
  <c r="H7" i="8"/>
  <c r="G7" i="8"/>
  <c r="F7" i="8"/>
  <c r="E7" i="8"/>
  <c r="F13" i="7" l="1"/>
  <c r="G13" i="7" s="1"/>
  <c r="H13" i="7" s="1"/>
  <c r="E13" i="7"/>
  <c r="F12" i="7"/>
  <c r="G12" i="7" s="1"/>
  <c r="H12" i="7" s="1"/>
  <c r="E12" i="7"/>
  <c r="F11" i="7"/>
  <c r="G11" i="7" s="1"/>
  <c r="H11" i="7" s="1"/>
  <c r="E11" i="7"/>
  <c r="F10" i="7"/>
  <c r="G10" i="7" s="1"/>
  <c r="H10" i="7" s="1"/>
  <c r="E10" i="7"/>
  <c r="F9" i="7"/>
  <c r="G9" i="7" s="1"/>
  <c r="H9" i="7" s="1"/>
  <c r="E9" i="7"/>
  <c r="F8" i="7"/>
  <c r="G8" i="7" s="1"/>
  <c r="H8" i="7" s="1"/>
  <c r="E8" i="7"/>
  <c r="F7" i="7"/>
  <c r="G7" i="7" s="1"/>
  <c r="H7" i="7" s="1"/>
  <c r="E7" i="7"/>
  <c r="F6" i="7"/>
  <c r="G6" i="7" s="1"/>
  <c r="H6" i="7" s="1"/>
  <c r="E6" i="7"/>
  <c r="F5" i="7"/>
  <c r="G5" i="7" s="1"/>
  <c r="H5" i="7" s="1"/>
  <c r="E5" i="7"/>
  <c r="F4" i="7"/>
  <c r="G4" i="7" s="1"/>
  <c r="H4" i="7" s="1"/>
  <c r="E4" i="7"/>
  <c r="F3" i="7"/>
  <c r="G3" i="7" s="1"/>
  <c r="H3" i="7" s="1"/>
  <c r="E3" i="7"/>
  <c r="E13" i="6" l="1"/>
  <c r="E12" i="6"/>
  <c r="E11" i="6"/>
  <c r="E10" i="6"/>
  <c r="E9" i="6"/>
  <c r="E8" i="6"/>
  <c r="E7" i="6"/>
  <c r="E6" i="6"/>
  <c r="E5" i="6"/>
  <c r="E4" i="6"/>
  <c r="E3" i="6"/>
  <c r="B14" i="5" l="1"/>
  <c r="B13" i="5"/>
  <c r="B12" i="5"/>
  <c r="B11" i="5"/>
  <c r="B10" i="5"/>
  <c r="B9" i="5"/>
  <c r="B8" i="5"/>
  <c r="B7" i="5"/>
  <c r="B6" i="5"/>
  <c r="B5" i="5"/>
  <c r="B4" i="5"/>
  <c r="B3" i="5"/>
  <c r="F17" i="5" s="1"/>
  <c r="D7" i="3" l="1"/>
  <c r="E7" i="3" s="1"/>
  <c r="F7" i="3" s="1"/>
  <c r="G7" i="3" s="1"/>
  <c r="D6" i="3"/>
  <c r="E6" i="3" s="1"/>
  <c r="F6" i="3" s="1"/>
  <c r="G6" i="3" s="1"/>
  <c r="D5" i="3"/>
  <c r="E5" i="3" s="1"/>
  <c r="F5" i="3" s="1"/>
  <c r="G5" i="3" s="1"/>
  <c r="A3" i="3"/>
  <c r="D8" i="2" l="1"/>
  <c r="D7" i="2"/>
  <c r="D6" i="2"/>
  <c r="D5" i="2"/>
  <c r="C4" i="1" l="1"/>
  <c r="D4" i="1" s="1"/>
  <c r="C5" i="1"/>
  <c r="D5" i="1" s="1"/>
  <c r="C6" i="1"/>
  <c r="D6" i="1" s="1"/>
  <c r="C3" i="1"/>
  <c r="D3" i="1" s="1"/>
  <c r="E3" i="1" l="1"/>
  <c r="F3" i="1"/>
  <c r="F6" i="1"/>
  <c r="E6" i="1"/>
  <c r="F5" i="1"/>
  <c r="E5" i="1"/>
  <c r="F4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2" background="1" saveData="1">
    <webPr sourceData="1" parsePre="1" consecutive="1" xl2000="1" url="http://www.machinerytrader.com/listings/auctionresults/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&amp;Name=&amp;Cty=&amp;Cond=Both&amp;keywords=&amp;LS=&amp;SO=26&amp;beginsearch=Search" htmlTables="1">
      <tables count="1">
        <x v="6"/>
      </tables>
    </webPr>
  </connection>
</connections>
</file>

<file path=xl/sharedStrings.xml><?xml version="1.0" encoding="utf-8"?>
<sst xmlns="http://schemas.openxmlformats.org/spreadsheetml/2006/main" count="2371" uniqueCount="2304">
  <si>
    <t>Allie Mcbeal 1200 Lawyer Drive</t>
  </si>
  <si>
    <t>Drew Carey 1000 Hollywood Lane</t>
  </si>
  <si>
    <t>Britney Spears 300 Singer Road</t>
  </si>
  <si>
    <t>Peyton Manning 500 QB Street</t>
  </si>
  <si>
    <t>Space 1</t>
  </si>
  <si>
    <t>Space 2</t>
  </si>
  <si>
    <t xml:space="preserve">Name </t>
  </si>
  <si>
    <t>Address</t>
  </si>
  <si>
    <t>the rain in Spain falls mainly in the plain</t>
  </si>
  <si>
    <t>to dream the impossible dream</t>
  </si>
  <si>
    <t>running on empty</t>
  </si>
  <si>
    <t>heart like a wheel</t>
  </si>
  <si>
    <t>PRICE (US $)</t>
  </si>
  <si>
    <t xml:space="preserve">LOCATION </t>
  </si>
  <si>
    <t>Year of machine</t>
  </si>
  <si>
    <t>Year of Auction</t>
  </si>
  <si>
    <t xml:space="preserve">AL  </t>
  </si>
  <si>
    <t>Year</t>
  </si>
  <si>
    <t>???</t>
  </si>
  <si>
    <r>
      <t>S/N: 160768, vib roller,84" smooth drum,canopy Auction: 6/2-4/</t>
    </r>
    <r>
      <rPr>
        <b/>
        <sz val="12"/>
        <color indexed="10"/>
        <rFont val="Arial"/>
        <family val="2"/>
      </rPr>
      <t>2005</t>
    </r>
    <r>
      <rPr>
        <sz val="10"/>
        <rFont val="Arial"/>
        <family val="2"/>
      </rPr>
      <t xml:space="preserve"> in Montgomery, Alabama</t>
    </r>
  </si>
  <si>
    <r>
      <t>S/N: 160321, OROPS,dsl,84" drum Auction: 4/6-8/</t>
    </r>
    <r>
      <rPr>
        <b/>
        <sz val="12"/>
        <color indexed="10"/>
        <rFont val="Arial"/>
        <family val="2"/>
      </rPr>
      <t>2006</t>
    </r>
    <r>
      <rPr>
        <sz val="10"/>
        <rFont val="Arial"/>
        <family val="2"/>
      </rPr>
      <t xml:space="preserve"> in North Franklin, Connecticut</t>
    </r>
  </si>
  <si>
    <t>S/N: 156121, vib roller,Cummins dsl eng,OROPS Auction: 11/12/2004 in Pelham, New Hampshire</t>
  </si>
  <si>
    <t xml:space="preserve">OH  </t>
  </si>
  <si>
    <t xml:space="preserve">United Arab Emirates  </t>
  </si>
  <si>
    <t xml:space="preserve">NY  </t>
  </si>
  <si>
    <t xml:space="preserve">Mexico  </t>
  </si>
  <si>
    <t xml:space="preserve">Online Auction  </t>
  </si>
  <si>
    <t xml:space="preserve">The Netherlands  </t>
  </si>
  <si>
    <t xml:space="preserve">NC  </t>
  </si>
  <si>
    <t xml:space="preserve">GA  </t>
  </si>
  <si>
    <t xml:space="preserve">TX  </t>
  </si>
  <si>
    <t xml:space="preserve">FL  </t>
  </si>
  <si>
    <t>Problem 5_12</t>
  </si>
  <si>
    <t xml:space="preserve">I would trim out extra spaces and then do Data </t>
  </si>
  <si>
    <t>Text to Columns. Fifth column would contain Cash and sixth</t>
  </si>
  <si>
    <t>column would contain cash equivalent</t>
  </si>
  <si>
    <t>Model</t>
  </si>
  <si>
    <t>Value</t>
  </si>
  <si>
    <t>Blazer</t>
  </si>
  <si>
    <t>Explorer</t>
  </si>
  <si>
    <t>Escalade</t>
  </si>
  <si>
    <t>Highlander</t>
  </si>
  <si>
    <t>Envoy</t>
  </si>
  <si>
    <t>Navigator</t>
  </si>
  <si>
    <t>Movies</t>
  </si>
  <si>
    <t>First word</t>
  </si>
  <si>
    <t>Seabiscuit 40</t>
  </si>
  <si>
    <t>Laura Croft Tombraider 12</t>
  </si>
  <si>
    <t>Raiders of the Lost Ark 36</t>
  </si>
  <si>
    <t>Annie Hall 5</t>
  </si>
  <si>
    <t>Manhattan 4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</si>
  <si>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</si>
  <si>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</si>
  <si>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</si>
  <si>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</si>
  <si>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</si>
  <si>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</si>
  <si>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Number spaces</t>
  </si>
  <si>
    <t>position last space</t>
  </si>
  <si>
    <t>last word</t>
  </si>
  <si>
    <t>replacing space</t>
  </si>
  <si>
    <t>replace last space by *</t>
  </si>
  <si>
    <t>everything to right of * is your answer</t>
  </si>
  <si>
    <t>by nothing lets us count</t>
  </si>
  <si>
    <t>and find *</t>
  </si>
  <si>
    <t>spaces</t>
  </si>
  <si>
    <t>We also used word wrap</t>
  </si>
  <si>
    <t>We increase height of row 7 and also made text vertical.</t>
  </si>
  <si>
    <t>Period</t>
  </si>
  <si>
    <t>2nd Space</t>
  </si>
  <si>
    <t>Title</t>
  </si>
  <si>
    <t>1st Name</t>
  </si>
  <si>
    <t>Mr. John Doe</t>
  </si>
  <si>
    <t>Mrs. Wendy Liu</t>
  </si>
  <si>
    <t>Ms. Juli Sipe</t>
  </si>
  <si>
    <t>Mr. Jeff Sagarin</t>
  </si>
  <si>
    <t>Mr. Alex Baldwin</t>
  </si>
  <si>
    <t>Mr. James Dean</t>
  </si>
  <si>
    <t>Ms. Cora Hsu</t>
  </si>
  <si>
    <t>When we add up the numbers</t>
  </si>
  <si>
    <t>we see that J22 is ignored</t>
  </si>
  <si>
    <t>We use FIND to</t>
  </si>
  <si>
    <t>Original</t>
  </si>
  <si>
    <t>determine which character causes</t>
  </si>
  <si>
    <t>the problem</t>
  </si>
  <si>
    <t xml:space="preserve">$ 79, 572.00 </t>
  </si>
  <si>
    <t>From below we see CHAR(32) is problem</t>
  </si>
  <si>
    <t>In cell K22 we fix this</t>
  </si>
  <si>
    <t>Char</t>
  </si>
  <si>
    <t>Cell K24 shows we are now ok!</t>
  </si>
  <si>
    <t>Full</t>
  </si>
  <si>
    <t>Lower Case</t>
  </si>
  <si>
    <t>Tricia Lopez</t>
  </si>
  <si>
    <t>tricia lopez</t>
  </si>
  <si>
    <t>Will Wong</t>
  </si>
  <si>
    <t>will wong</t>
  </si>
  <si>
    <t>Jack Spratt</t>
  </si>
  <si>
    <t>jack spratt</t>
  </si>
  <si>
    <t>Vivian Hibbits</t>
  </si>
  <si>
    <t>vivian hibbits</t>
  </si>
  <si>
    <t>Jose Gomez</t>
  </si>
  <si>
    <t>jose gomez</t>
  </si>
  <si>
    <t>April Chou</t>
  </si>
  <si>
    <t>april chou</t>
  </si>
  <si>
    <t>Tanya Walters</t>
  </si>
  <si>
    <t>tanya walters</t>
  </si>
  <si>
    <t>James Jones</t>
  </si>
  <si>
    <t>james jones</t>
  </si>
  <si>
    <t>ID and Price</t>
  </si>
  <si>
    <t>First space</t>
  </si>
  <si>
    <t>ID</t>
  </si>
  <si>
    <t>Price</t>
  </si>
  <si>
    <t>xa1 304</t>
  </si>
  <si>
    <t>za23 23</t>
  </si>
  <si>
    <t>xa13 4123</t>
  </si>
  <si>
    <t>zzx 12</t>
  </si>
  <si>
    <t>a12q 374</t>
  </si>
  <si>
    <t>xa1</t>
  </si>
  <si>
    <t>za23</t>
  </si>
  <si>
    <t>xa13</t>
  </si>
  <si>
    <t>zzx</t>
  </si>
  <si>
    <t>a12q</t>
  </si>
  <si>
    <t>Movie Title</t>
  </si>
  <si>
    <t>Number</t>
  </si>
  <si>
    <t>Ocean's 11</t>
  </si>
  <si>
    <t>Blair Witch 3</t>
  </si>
  <si>
    <t>District 9</t>
  </si>
  <si>
    <t>Halloween 7</t>
  </si>
  <si>
    <t>Scary Movie 12</t>
  </si>
  <si>
    <t>Dodge Ball 8</t>
  </si>
  <si>
    <t>Note if you use 21 Jump Street Flash Fill fails</t>
  </si>
  <si>
    <t>probably because the number comes before the name</t>
  </si>
  <si>
    <t>for this movie.</t>
  </si>
  <si>
    <t>Sentence</t>
  </si>
  <si>
    <t>The number in the title of this movie is 11.</t>
  </si>
  <si>
    <t>The number in the title of this movie is 3.</t>
  </si>
  <si>
    <t>The number in the title of this movie is 9.</t>
  </si>
  <si>
    <t>The number in the title of this movie is 13.</t>
  </si>
  <si>
    <t>The number in the title of this movie is 7.</t>
  </si>
  <si>
    <t>The number in the title of this movie is 12.</t>
  </si>
  <si>
    <t>The number in the title of this movie is 8.</t>
  </si>
  <si>
    <t>It took two entries to make this work!</t>
  </si>
  <si>
    <t>Each row gives</t>
  </si>
  <si>
    <t>us the name of a c</t>
  </si>
  <si>
    <t>Size</t>
  </si>
  <si>
    <t>City</t>
  </si>
  <si>
    <t>First comma</t>
  </si>
  <si>
    <t>2nd comma</t>
  </si>
  <si>
    <t>State</t>
  </si>
  <si>
    <t>of a city and the population of a city</t>
  </si>
  <si>
    <t>New York,New York,8491079</t>
  </si>
  <si>
    <t>Use formulas to extra each city's state</t>
  </si>
  <si>
    <t>Los Angeles,California,3928864</t>
  </si>
  <si>
    <t>Chicago,Illinois,2722389</t>
  </si>
  <si>
    <t>10 points</t>
  </si>
  <si>
    <t>Houston,Texas,2239558</t>
  </si>
  <si>
    <t>Philadelphia,Pennsylvania,1560297</t>
  </si>
  <si>
    <t>Phoenix,Arizona,1537058</t>
  </si>
  <si>
    <t>San Antonio,Texas,1436697</t>
  </si>
  <si>
    <t>San Diego,California,1381069</t>
  </si>
  <si>
    <t>Dallas,Texas,1281047</t>
  </si>
  <si>
    <t>San Jose,California,1015785</t>
  </si>
  <si>
    <t>Austin,Texas,912791</t>
  </si>
  <si>
    <t>Jacksonville,Florida,853382</t>
  </si>
  <si>
    <t>San Francisco,California,852469</t>
  </si>
  <si>
    <t>Indianapolis,Indiana,848788</t>
  </si>
  <si>
    <t>Columbus,Ohio,835957</t>
  </si>
  <si>
    <t>Fort Worth,Texas,812238</t>
  </si>
  <si>
    <t>Charlotte,North Carolina,809958</t>
  </si>
  <si>
    <t>Detroit,Michigan,680250</t>
  </si>
  <si>
    <t>El Paso,Texas,679036</t>
  </si>
  <si>
    <t>Seattle,Washington,668342</t>
  </si>
  <si>
    <t>Denver,Colorado,663862</t>
  </si>
  <si>
    <t>Washington,District of Columbia,658893</t>
  </si>
  <si>
    <t>Memphis,Tennessee,656861</t>
  </si>
  <si>
    <t>Boston,Massachusetts,655884</t>
  </si>
  <si>
    <t>Nashville,Tennessee,644014</t>
  </si>
  <si>
    <t>Data</t>
  </si>
  <si>
    <t>Completions</t>
  </si>
  <si>
    <t>where is comma</t>
  </si>
  <si>
    <t>length</t>
  </si>
  <si>
    <t xml:space="preserve"> Nick Foles 119.2,203</t>
  </si>
  <si>
    <t>Column E</t>
  </si>
  <si>
    <t xml:space="preserve"> Peyton Manning 115.1,450</t>
  </si>
  <si>
    <t>contains a QB's name, followed</t>
  </si>
  <si>
    <t xml:space="preserve"> Josh McCown 109,149</t>
  </si>
  <si>
    <t xml:space="preserve">by his QB rating, followed by </t>
  </si>
  <si>
    <t xml:space="preserve"> Philip Rivers 105.5,378</t>
  </si>
  <si>
    <t>the number of passes he completed</t>
  </si>
  <si>
    <t xml:space="preserve"> Aaron Rodgers 104.9,193</t>
  </si>
  <si>
    <t xml:space="preserve">during the 2013 season. </t>
  </si>
  <si>
    <t xml:space="preserve"> Drew Brees 104.7,446</t>
  </si>
  <si>
    <t>Create formulas in Column F</t>
  </si>
  <si>
    <t xml:space="preserve"> Russell Wilson 101.2,257</t>
  </si>
  <si>
    <t>which extract the QB's number of completions</t>
  </si>
  <si>
    <t xml:space="preserve"> Tony Romo 96.7,342</t>
  </si>
  <si>
    <t>to Column F.</t>
  </si>
  <si>
    <t xml:space="preserve"> Ben Roethlisberger 92,375</t>
  </si>
  <si>
    <t xml:space="preserve"> Colin Kaepernick 91.6,243</t>
  </si>
  <si>
    <t xml:space="preserve"> Sam Bradford 90.9,159</t>
  </si>
  <si>
    <t xml:space="preserve"> Matt Ryan 89.6,439</t>
  </si>
  <si>
    <t xml:space="preserve"> Jay Cutler 89.2,224</t>
  </si>
  <si>
    <t xml:space="preserve"> Alex Smith 89.1,308</t>
  </si>
  <si>
    <t xml:space="preserve"> Andy Dalton 88.8,363</t>
  </si>
  <si>
    <t xml:space="preserve"> Cam Newton 88.8,292</t>
  </si>
  <si>
    <t xml:space="preserve"> Tom Brady 87.3,380</t>
  </si>
  <si>
    <t xml:space="preserve"> Andrew Luck 87,343</t>
  </si>
  <si>
    <t xml:space="preserve"> Matthew Stafford 84.2,371</t>
  </si>
  <si>
    <t xml:space="preserve"> Mike Glennon 83.9,247</t>
  </si>
  <si>
    <t xml:space="preserve"> Carson Palmer 83.9,362</t>
  </si>
  <si>
    <t xml:space="preserve"> Robert Griffin III 82.2,274</t>
  </si>
  <si>
    <t xml:space="preserve"> Ryan Fitzpatrick 82,217</t>
  </si>
  <si>
    <t xml:space="preserve"> Ryan Tannehill 81.7,355</t>
  </si>
  <si>
    <t xml:space="preserve"> Matt Cassel 81.6,153</t>
  </si>
  <si>
    <t xml:space="preserve"> Kellen Clemens 78.8,142</t>
  </si>
  <si>
    <t xml:space="preserve"> Case Keenum 78.2,137</t>
  </si>
  <si>
    <t xml:space="preserve"> Christian Ponder 77.9,152</t>
  </si>
  <si>
    <t xml:space="preserve"> EJ Manuel 77.7,180</t>
  </si>
  <si>
    <t xml:space="preserve"> Jason Campbell 76.9,180</t>
  </si>
  <si>
    <t xml:space="preserve"> Chad Henne 76.5,305</t>
  </si>
  <si>
    <t xml:space="preserve"> Joe Flacco 73.1,362</t>
  </si>
  <si>
    <t xml:space="preserve"> Matt Schaub 73,219</t>
  </si>
  <si>
    <t xml:space="preserve"> Brandon Weeden 70.3,141</t>
  </si>
  <si>
    <t xml:space="preserve"> Eli Manning 69.4,317</t>
  </si>
  <si>
    <t xml:space="preserve"> Terrelle Pryor 69.1,156</t>
  </si>
  <si>
    <t xml:space="preserve"> Geno Smith 66.5,47</t>
  </si>
  <si>
    <t>how many characters in city</t>
  </si>
  <si>
    <t>76635 COOLIDGETX 31.735252 96.707168</t>
  </si>
  <si>
    <t>76636 COVINGTONTX 32.149005 97.250764</t>
  </si>
  <si>
    <t>Each row lists  a city's</t>
  </si>
  <si>
    <t>76637 CRANFILLS GAPTX 31.777023 97.778769</t>
  </si>
  <si>
    <t>zip code, city name,  state (always Texas!)</t>
  </si>
  <si>
    <t>76638 CRAWFORDTX 31.544081 97.448594</t>
  </si>
  <si>
    <t>latitude, and longitute</t>
  </si>
  <si>
    <t>76639 DAWSONTX 31.879287 96.665418</t>
  </si>
  <si>
    <t>Fill in the yellow cells</t>
  </si>
  <si>
    <t>76640 ELM MOTTTX 31.683528 97.068198</t>
  </si>
  <si>
    <t>with formulas that extract</t>
  </si>
  <si>
    <t>76641 FROSTTX 32.033269 96.781411</t>
  </si>
  <si>
    <t>the name of the city in each row.</t>
  </si>
  <si>
    <t>76642 GROESBECKTX 31.54575 96.562658</t>
  </si>
  <si>
    <t>You may assume that each texas zip code</t>
  </si>
  <si>
    <t>76643 HEWITTTX 31.456802 97.187257</t>
  </si>
  <si>
    <t>is 5 characters long.</t>
  </si>
  <si>
    <t>76644 LAGUNA PARKTX 31.8049 97.4831</t>
  </si>
  <si>
    <t>Hint: the FIND function is</t>
  </si>
  <si>
    <t>76645 HILLSBOROTX 32.027813 97.104478</t>
  </si>
  <si>
    <t>case sensitive.</t>
  </si>
  <si>
    <t>76648 HUBBARDTX 31.840139 96.809216</t>
  </si>
  <si>
    <t>76649 IREDELLTX 31.962421 97.881618</t>
  </si>
  <si>
    <t>76650 IRENETX 31.9908 96.8709</t>
  </si>
  <si>
    <t>76651 ITALYTX 32.17864 96.873688</t>
  </si>
  <si>
    <t>76652 KOPPERLTX 32.115557 97.591858</t>
  </si>
  <si>
    <t>76653 KOSSETX 31.344182 96.575195</t>
  </si>
  <si>
    <t>76654 LEROYTX 31.7308 97.0155</t>
  </si>
  <si>
    <t>76655 LORENATX 31.401574 97.194836</t>
  </si>
  <si>
    <t>76656 LOTTTX 31.178465 97.068915</t>
  </si>
  <si>
    <t>76657 MC GREGORTX 31.434286 97.403439</t>
  </si>
  <si>
    <t>76660 MALONETX 31.930075 96.898226</t>
  </si>
  <si>
    <t>76661 MARLINTX 31.318565 96.857778</t>
  </si>
  <si>
    <t>76664 MARTTX 31.577978 96.8454</t>
  </si>
  <si>
    <t>76665 MERIDIANTX 31.91128 97.611086</t>
  </si>
  <si>
    <t>76666 MERTENSTX 32.021601 96.908066</t>
  </si>
  <si>
    <t>76667 MEXIATX 31.675026 96.48585</t>
  </si>
  <si>
    <t>76670 MILFORDTX 32.16321 96.939835</t>
  </si>
  <si>
    <t>76671 MORGANTX 32.057134 97.590098</t>
  </si>
  <si>
    <t>76673 MOUNT CALMTX 31.76208 96.905168</t>
  </si>
  <si>
    <t>76676 PENELOPETX 31.848452 96.931776</t>
  </si>
  <si>
    <t>76678 PRAIRIE HILLTX 31.669716 96.775766</t>
  </si>
  <si>
    <t>76679 PURDONTX 31.928192 96.589274</t>
  </si>
  <si>
    <t>76680 REAGANTX 31.248629 96.766998</t>
  </si>
  <si>
    <t>76681 RICHLANDTX 31.882795 96.451901</t>
  </si>
  <si>
    <t>76682 RIESELTX 31.456345 96.886046</t>
  </si>
  <si>
    <t>76684 ROSSTX 31.7184 97.1186</t>
  </si>
  <si>
    <t>76685 SATINTX 31.360171 97.010849</t>
  </si>
  <si>
    <t>76686 TEHUACANATX 31.757336 96.54309</t>
  </si>
  <si>
    <t>76687 THORNTONTX 31.404512 96.495509</t>
  </si>
  <si>
    <t>76689 VALLEY MILLSTX 31.62441 97.544925</t>
  </si>
  <si>
    <t>76690 WALNUT SPRINGSTX 32.068765 97.778935</t>
  </si>
  <si>
    <t>76691 WESTTX 31.780072 97.100544</t>
  </si>
  <si>
    <t>76692 WHITNEYTX 31.945116 97.336909</t>
  </si>
  <si>
    <t>76693 WORTHAMTX 31.799261 96.395567</t>
  </si>
  <si>
    <t>76701 WACOTX 31.55127 97.138246</t>
  </si>
  <si>
    <t>76712 WOODWAYTX 31.528761 97.24375</t>
  </si>
  <si>
    <t>76801 BROWNWOODTX 31.728746 99.018736</t>
  </si>
  <si>
    <t>76802 EARLYTX 31.778949 98.90445</t>
  </si>
  <si>
    <t>76820 ARTTX 30.796382 99.037643</t>
  </si>
  <si>
    <t>76821 BALLINGERTX 31.725067 99.951572</t>
  </si>
  <si>
    <t>76823 BANGSTX 31.710587 99.149868</t>
  </si>
  <si>
    <t>76824 BENDTX 31.063163 98.510532</t>
  </si>
  <si>
    <t>76825 BRADYTX 31.093992 99.439084</t>
  </si>
  <si>
    <t>76827 BROOKESMITHTX 31.531159 99.102074</t>
  </si>
  <si>
    <t>76828 BURKETTTX 31.998031 99.3104</t>
  </si>
  <si>
    <t>76831 CASTELLTX 30.71276 98.919033</t>
  </si>
  <si>
    <t>76832 CHEROKEETX 30.991089 98.764868</t>
  </si>
  <si>
    <t>76834 COLEMANTX 31.847352 99.447298</t>
  </si>
  <si>
    <t>76836 DOOLETX 31.417242 99.536827</t>
  </si>
  <si>
    <t>76837 EDENTX 31.266087 99.858361</t>
  </si>
  <si>
    <t>76841 FORT MC KAVETTTX 30.83899 100.057692</t>
  </si>
  <si>
    <t>76842 FREDONIATX 30.907713 99.139944</t>
  </si>
  <si>
    <t>76844 GOLDTHWAITETX 31.415205 98.626889</t>
  </si>
  <si>
    <t>76845 GOULDBUSKTX 31.539447 99.448719</t>
  </si>
  <si>
    <t>76848 HEXTTX 30.880394 99.5498</t>
  </si>
  <si>
    <t>76849 JUNCTIONTX 30.498729 99.709477</t>
  </si>
  <si>
    <t>76852 LOHNTX 31.34385 99.451051</t>
  </si>
  <si>
    <t>76853 LOMETATX 31.206941 98.402294</t>
  </si>
  <si>
    <t>76854 LONDONTX 30.627066 99.63617</t>
  </si>
  <si>
    <t>76855 LOWAKETX 31.5667 100.0787</t>
  </si>
  <si>
    <t>76856 MASONTX 30.719552 99.224134</t>
  </si>
  <si>
    <t>76857 MAYTX 31.926058 98.969612</t>
  </si>
  <si>
    <t>76858 MELVINTX 31.153617 99.583706</t>
  </si>
  <si>
    <t>76859 MENARDTX 30.8697 99.800228</t>
  </si>
  <si>
    <t>76861 MILESTX 31.604566 100.187934</t>
  </si>
  <si>
    <t>76862 MILLERSVIEWTX 31.437014 99.739189</t>
  </si>
  <si>
    <t>76864 MULLINTX 31.563885 98.70535</t>
  </si>
  <si>
    <t>76865 NORTONTX 31.869174 100.131084</t>
  </si>
  <si>
    <t>76866 PAINT ROCKTX 31.429367 99.842282</t>
  </si>
  <si>
    <t>76869 PONTOTOCTX 30.860995 99.031017</t>
  </si>
  <si>
    <t>76870 PRIDDYTX 31.691754 98.503001</t>
  </si>
  <si>
    <t>76871 RICHLAND SPRINGSTX 31.319451 98.827275</t>
  </si>
  <si>
    <t>76872 ROCHELLETX 31.297196 99.11627</t>
  </si>
  <si>
    <t>76873 ROCKWOODTX 31.478884 99.377986</t>
  </si>
  <si>
    <t>76874 ROOSEVELTTX 30.50776 100.103193</t>
  </si>
  <si>
    <t>76875 ROWENATX 31.643584 99.934294</t>
  </si>
  <si>
    <t>76877 SAN SABATX 31.09402 98.75347</t>
  </si>
  <si>
    <t>76878 SANTA ANNATX 31.640408 99.314191</t>
  </si>
  <si>
    <t>76880 STARTX 31.473476 98.383365</t>
  </si>
  <si>
    <t>76882 TALPATX 31.809621 99.693888</t>
  </si>
  <si>
    <t>76883 TELEGRAPHTX 30.350107 100.002425</t>
  </si>
  <si>
    <t>76884 VALERATX 31.704075 99.542716</t>
  </si>
  <si>
    <t>76885 VALLEY SPRINGTX 30.830996 98.828948</t>
  </si>
  <si>
    <t>76886 VERIBESTTX 31.4759 100.2597</t>
  </si>
  <si>
    <t>76887 VOCATX 30.993196 99.157201</t>
  </si>
  <si>
    <t>76888 VOSSTX 31.594145 99.632434</t>
  </si>
  <si>
    <t>76890 ZEPHYRTX 31.695388 98.790444</t>
  </si>
  <si>
    <t>76901 SAN ANGELOTX 31.54699 100.560898</t>
  </si>
  <si>
    <t>76908 GOODFELLOW AFBTX 31.43294 100.406472</t>
  </si>
  <si>
    <t>76930 BARNHARTTX 31.189712 101.18523</t>
  </si>
  <si>
    <t>76932 BIG LAKETX 31.365418 101.52165</t>
  </si>
  <si>
    <t>76933 BRONTETX 31.875041 100.335002</t>
  </si>
  <si>
    <t>76934 CARLSBADTX 31.614709 100.731096</t>
  </si>
  <si>
    <t>76935 CHRISTOVALTX 31.173336 100.516954</t>
  </si>
  <si>
    <t>76936 ELDORADOTX 30.897397 100.538764</t>
  </si>
  <si>
    <t>76937 EOLATX 31.348406 100.103654</t>
  </si>
  <si>
    <t>76939 KNICKERBOCKERTX 31.2667 100.6244</t>
  </si>
  <si>
    <t>76940 MERETATX 31.47443 100.132091</t>
  </si>
  <si>
    <t>76941 MERTZONTX 31.304674 100.980336</t>
  </si>
  <si>
    <t>76943 OZONATX 30.687264 101.675552</t>
  </si>
  <si>
    <t>76945 ROBERT LEETX 31.889886 100.611558</t>
  </si>
  <si>
    <t>76949 SILVERTX 32.032233 100.699382</t>
  </si>
  <si>
    <t>76950 SONORATX 30.498923 100.538495</t>
  </si>
  <si>
    <t>76951 STERLING CITYTX 31.806484 101.044761</t>
  </si>
  <si>
    <t>76953 TENNYSONTX 31.733285 100.347144</t>
  </si>
  <si>
    <t>76955 VANCOURTTX 31.215953 100.24387</t>
  </si>
  <si>
    <t>76957 WALLTX 31.353541 100.200731</t>
  </si>
  <si>
    <t>76958 WATER VALLEYTX 31.645246 100.715956</t>
  </si>
  <si>
    <t>77001 HOUSTONTX 29.7634 95.3634</t>
  </si>
  <si>
    <t>77301 CONROETX 30.303958 95.431288</t>
  </si>
  <si>
    <t>77315 NORTH HOUSTONTX 29.9255 95.5152</t>
  </si>
  <si>
    <t>77316 MONTGOMERYTX 30.311772 95.674548</t>
  </si>
  <si>
    <t>77318 WILLISTX 30.438671 95.540017</t>
  </si>
  <si>
    <t>77320 HUNTSVILLETX 30.806067 95.57809</t>
  </si>
  <si>
    <t>77325 KINGWOODTX 29.9987 95.2618</t>
  </si>
  <si>
    <t>77326 ACETX 30.507737 94.817998</t>
  </si>
  <si>
    <t>77327 CLEVELANDTX 30.297911 94.905053</t>
  </si>
  <si>
    <t>77331 COLDSPRINGTX 30.603809 95.147518</t>
  </si>
  <si>
    <t>77332 DALLARDSVILLETX 30.6283 94.6318</t>
  </si>
  <si>
    <t>77333 DOBBINTX 30.336456 95.772206</t>
  </si>
  <si>
    <t>77334 DODGETX 30.785502 95.365299</t>
  </si>
  <si>
    <t>77335 GOODRICHTX 30.601876 94.931362</t>
  </si>
  <si>
    <t>77336 HUFFMANTX 30.076983 95.101464</t>
  </si>
  <si>
    <t>77337 HUFSMITHTX 30.1218 95.5964</t>
  </si>
  <si>
    <t>77338 HUMBLETX 30.009467 95.292984</t>
  </si>
  <si>
    <t>77350 LEGGETTTX 30.8176 94.8703</t>
  </si>
  <si>
    <t>77351 LIVINGSTONTX 30.69901 94.847025</t>
  </si>
  <si>
    <t>77353 MAGNOLIATX 30.1788 95.6982</t>
  </si>
  <si>
    <t>77357 NEW CANEYTX 30.150131 95.181081</t>
  </si>
  <si>
    <t>77358 NEW WAVERLYTX 30.569806 95.42689</t>
  </si>
  <si>
    <t>77359 OAKHURSTTX 30.699338 95.29835</t>
  </si>
  <si>
    <t>77360 ONALASKATX 30.840285 95.135904</t>
  </si>
  <si>
    <t>77362 PINEHURSTTX 30.156545 95.667496</t>
  </si>
  <si>
    <t>77363 PLANTERSVILLETX 30.32792 95.853423</t>
  </si>
  <si>
    <t>77364 POINTBLANKTX 30.769604 95.223646</t>
  </si>
  <si>
    <t>77365 PORTERTX 30.100161 95.271968</t>
  </si>
  <si>
    <t>77367 RIVERSIDETX 30.849623 95.391881</t>
  </si>
  <si>
    <t>77368 ROMAYORTX 30.435895 94.822188</t>
  </si>
  <si>
    <t>77369 RYETX 30.459625 94.74373</t>
  </si>
  <si>
    <t>77371 SHEPHERDTX 30.491234 94.984381</t>
  </si>
  <si>
    <t>77372 SPLENDORATX 30.236898 95.182604</t>
  </si>
  <si>
    <t>77373 SPRINGTX 30.071907 95.373125</t>
  </si>
  <si>
    <t>77374 THICKETTX 30.376395 94.636116</t>
  </si>
  <si>
    <t>77375 TOMBALLTX 30.09184 95.590398</t>
  </si>
  <si>
    <t>77376 VOTAWTX 30.433445 94.680544</t>
  </si>
  <si>
    <t>77401 BELLAIRETX 29.708299 95.465848</t>
  </si>
  <si>
    <t>77404 BAY CITYTX 28.9825 95.9693</t>
  </si>
  <si>
    <t>77406 RICHMONDTX 29.5817 95.7609</t>
  </si>
  <si>
    <t>77410 CYPRESSTX 29.9695 95.6976</t>
  </si>
  <si>
    <t>77411 ALIEFTX 29.7106 95.5963</t>
  </si>
  <si>
    <t>77412 ALTAIRTX 29.591511 96.484514</t>
  </si>
  <si>
    <t>77413 BARKERTX 29.7844 95.6849</t>
  </si>
  <si>
    <t>77415 CEDAR LANETX 28.923566 95.724902</t>
  </si>
  <si>
    <t>77417 BEASLEYTX 29.45618 95.979182</t>
  </si>
  <si>
    <t>77418 BELLVILLETX 29.983151 96.270853</t>
  </si>
  <si>
    <t>77419 BLESSINGTX 28.843486 96.232773</t>
  </si>
  <si>
    <t>77420 BOLINGTX 29.251706 95.933334</t>
  </si>
  <si>
    <t>77422 BRAZORIATX 28.963862 95.574135</t>
  </si>
  <si>
    <t>77423 BROOKSHIRETX 29.8271 96.003648</t>
  </si>
  <si>
    <t>77426 CHAPPELL HILLTX 30.205958 96.21723</t>
  </si>
  <si>
    <t>77428 COLLEGEPORTTX 28.717122 96.143634</t>
  </si>
  <si>
    <t>77430 DAMONTX 29.278321 95.706984</t>
  </si>
  <si>
    <t>77431 DANCIGERTX 29.1825 95.8279</t>
  </si>
  <si>
    <t>77432 DANEVANGTX 29.081667 96.179589</t>
  </si>
  <si>
    <t>77434 EAGLE LAKETX 29.559798 96.328464</t>
  </si>
  <si>
    <t>77435 EAST BERNARDTX 29.482697 96.164538</t>
  </si>
  <si>
    <t>77436 EGYPTTX 29.4044 96.2367</t>
  </si>
  <si>
    <t>77437 EL CAMPOTX 29.195521 96.219771</t>
  </si>
  <si>
    <t>77440 ELMATONTX 28.844479 96.066418</t>
  </si>
  <si>
    <t>77441 FULSHEARTX 29.681924 95.920287</t>
  </si>
  <si>
    <t>77442 GARWOODTX 29.430788 96.526621</t>
  </si>
  <si>
    <t>77443 GLEN FLORATX 29.350203 96.173408</t>
  </si>
  <si>
    <t>77444 GUYTX 29.303914 95.778849</t>
  </si>
  <si>
    <t>77445 HEMPSTEADTX 30.059349 96.074834</t>
  </si>
  <si>
    <t>77446 PRAIRIE VIEWTX 30.083672 95.98656</t>
  </si>
  <si>
    <t>77447 HOCKLEYTX 30.046703 95.821434</t>
  </si>
  <si>
    <t>77448 HUNGERFORDTX 29.402278 96.056058</t>
  </si>
  <si>
    <t>77449 KATYTX 29.832544 95.732372</t>
  </si>
  <si>
    <t>77451 KENDLETONTX 29.447225 96.003521</t>
  </si>
  <si>
    <t>77452 KENNEYTX 30.0477 96.3267</t>
  </si>
  <si>
    <t>77453 LANE CITYTX 29.2155 96.0266</t>
  </si>
  <si>
    <t>77454 LISSIETX 29.535263 96.230375</t>
  </si>
  <si>
    <t>77455 LOUISETX 29.171482 96.448354</t>
  </si>
  <si>
    <t>77456 MARKHAMTX 28.970348 96.10386</t>
  </si>
  <si>
    <t>77457 MATAGORDATX 28.648286 96.043976</t>
  </si>
  <si>
    <t>77458 MIDFIELDTX 28.953335 96.254819</t>
  </si>
  <si>
    <t>77459 MISSOURI CITYTX 29.528726 95.5292</t>
  </si>
  <si>
    <t>77460 NADATX 29.4044 96.3862</t>
  </si>
  <si>
    <t>77461 NEEDVILLETX 29.378072 95.750955</t>
  </si>
  <si>
    <t>77463 OLD OCEANTX 29.135067 95.788108</t>
  </si>
  <si>
    <t>77464 ORCHARDTX 29.594222 95.972572</t>
  </si>
  <si>
    <t>77465 PALACIOSTX 28.709263 96.147063</t>
  </si>
  <si>
    <t>77466 PATTISONTX 29.809799 96.007579</t>
  </si>
  <si>
    <t>77467 PIERCETX 29.20513 96.137056</t>
  </si>
  <si>
    <t>77468 PLEDGERTX 29.174566 95.893674</t>
  </si>
  <si>
    <t>77470 ROCK ISLANDTX 29.474466 96.579673</t>
  </si>
  <si>
    <t>77471 ROSENBERGTX 29.533493 95.866021</t>
  </si>
  <si>
    <t>77473 SAN FELIPETX 29.801817 96.101455</t>
  </si>
  <si>
    <t>77474 SEALYTX 29.774142 96.185433</t>
  </si>
  <si>
    <t>77475 SHERIDANTX 29.445292 96.653488</t>
  </si>
  <si>
    <t>77476 SIMONTONTX 29.677848 95.992088</t>
  </si>
  <si>
    <t>77477 STAFFORDTX 29.627386 95.562622</t>
  </si>
  <si>
    <t>77478 SUGAR LANDTX 29.630216 95.632308</t>
  </si>
  <si>
    <t>77480 SWEENYTX 29.086028 95.74301</t>
  </si>
  <si>
    <t>77481 THOMPSONSTX 29.468634 95.577504</t>
  </si>
  <si>
    <t>77482 VAN VLECKTX 29.090538 95.910378</t>
  </si>
  <si>
    <t>77483 WADSWORTHTX 28.831326 95.9395</t>
  </si>
  <si>
    <t>77484 WALLERTX 30.084616 95.932752</t>
  </si>
  <si>
    <t>77485 WALLISTX 29.630612 96.038338</t>
  </si>
  <si>
    <t>77486 WEST COLUMBIATX 29.155393 95.671736</t>
  </si>
  <si>
    <t>77488 WHARTONTX 29.267269 96.147974</t>
  </si>
  <si>
    <t>77501 PASADENATX 29.6908 95.2089</t>
  </si>
  <si>
    <t>77510 SANTA FETX 29.333681 95.111629</t>
  </si>
  <si>
    <t>77511 ALVINTX 29.393818 95.245138</t>
  </si>
  <si>
    <t>77514 ANAHUACTX 29.707168 94.571509</t>
  </si>
  <si>
    <t>77515 ANGLETONTX 29.175306 95.453146</t>
  </si>
  <si>
    <t>77518 BACLIFFTX 29.507987 94.980477</t>
  </si>
  <si>
    <t>77519 BATSONTX 30.239886 94.599492</t>
  </si>
  <si>
    <t>77520 BAYTOWNTX 29.770673 94.875436</t>
  </si>
  <si>
    <t>77530 CHANNELVIEWTX 29.786922 95.10919</t>
  </si>
  <si>
    <t>77531 CLUTETX 29.055143 95.382585</t>
  </si>
  <si>
    <t>77532 CROSBYTX 29.935714 95.059406</t>
  </si>
  <si>
    <t>77533 DAISETTATX 30.110404 94.66002</t>
  </si>
  <si>
    <t>77534 DANBURYTX 29.216538 95.29051</t>
  </si>
  <si>
    <t>77535 DAYTONTX 30.065757 94.905504</t>
  </si>
  <si>
    <t>77536 DEER PARKTX 29.7138 95.11695</t>
  </si>
  <si>
    <t>77538 DEVERSTX 30.000606 94.548544</t>
  </si>
  <si>
    <t>77539 DICKINSONTX 29.456614 95.043985</t>
  </si>
  <si>
    <t>77541 FREEPORTTX 29.035343 95.337212</t>
  </si>
  <si>
    <t>77545 FRESNOTX 29.545481 95.468351</t>
  </si>
  <si>
    <t>77546 FRIENDSWOODTX 29.520776 95.190584</t>
  </si>
  <si>
    <t>77547 GALENA PARKTX 29.74009 95.233289</t>
  </si>
  <si>
    <t>77550 GALVESTONTX 29.306824 94.771914</t>
  </si>
  <si>
    <t>77560 HANKAMERTX 29.874031 94.576194</t>
  </si>
  <si>
    <t>77561 HARDINTX 30.17006 94.719066</t>
  </si>
  <si>
    <t>77562 HIGHLANDSTX 29.828332 95.045714</t>
  </si>
  <si>
    <t>77563 HITCHCOCKTX 29.30136 95.004914</t>
  </si>
  <si>
    <t>77564 HULLTX 30.140997 94.649347</t>
  </si>
  <si>
    <t>77565 KEMAHTX 29.535133 95.032746</t>
  </si>
  <si>
    <t>77566 LAKE JACKSONTX 29.040068 95.480592</t>
  </si>
  <si>
    <t>77568 LA MARQUETX 29.36199 94.979785</t>
  </si>
  <si>
    <t>77571 LA PORTETX 29.682972 95.048232</t>
  </si>
  <si>
    <t>77573 LEAGUE CITYTX 29.511641 95.087068</t>
  </si>
  <si>
    <t>77575 LIBERTYTX 30.098941 94.726805</t>
  </si>
  <si>
    <t>77577 LIVERPOOLTX 29.254614 95.193738</t>
  </si>
  <si>
    <t>77578 MANVELTX 29.474735 95.359887</t>
  </si>
  <si>
    <t>77580 MONT BELVIEUTX 29.8672 94.8861</t>
  </si>
  <si>
    <t>77581 PEARLANDTX 29.551355 95.283498</t>
  </si>
  <si>
    <t>77582 RAYWOODTX 30.027659 94.657424</t>
  </si>
  <si>
    <t>77583 ROSHARONTX 29.408696 95.442095</t>
  </si>
  <si>
    <t>77585 SARATOGATX 30.361295 94.579583</t>
  </si>
  <si>
    <t>77586 SEABROOKTX 29.5783 95.038466</t>
  </si>
  <si>
    <t>77587 SOUTH HOUSTONTX 29.660665 95.228718</t>
  </si>
  <si>
    <t>77590 TEXAS CITYTX 29.3787 94.885642</t>
  </si>
  <si>
    <t>77597 WALLISVILLETX 29.859538 94.688082</t>
  </si>
  <si>
    <t>77598 WEBSTERTX 29.549257 95.139173</t>
  </si>
  <si>
    <t>77611 BRIDGE CITYTX 29.958651 93.812903</t>
  </si>
  <si>
    <t>77612 BUNATX 30.418444 94.000978</t>
  </si>
  <si>
    <t>77613 CHINATX 30.010858 94.362968</t>
  </si>
  <si>
    <t>77614 DEWEYVILLETX 30.341107 93.802099</t>
  </si>
  <si>
    <t>77615 EVADALETX 30.312916 94.073078</t>
  </si>
  <si>
    <t>77616 FREDTX 30.610964 94.18223</t>
  </si>
  <si>
    <t>77617 GILCHRISTTX 29.515175 94.517869</t>
  </si>
  <si>
    <t>77619 GROVESTX 29.94964 93.920036</t>
  </si>
  <si>
    <t>77622 HAMSHIRETX 29.852558 94.310062</t>
  </si>
  <si>
    <t>77623 HIGH ISLANDTX 29.560347 94.422201</t>
  </si>
  <si>
    <t>77624 HILLISTERTX 30.673044 94.380044</t>
  </si>
  <si>
    <t>77625 KOUNTZETX 30.354377 94.4114</t>
  </si>
  <si>
    <t>77626 MAURICEVILLETX 30.2033 93.8662</t>
  </si>
  <si>
    <t>77627 NEDERLANDTX 29.98851 94.003021</t>
  </si>
  <si>
    <t>77629 NOMETX 30.001454 94.419007</t>
  </si>
  <si>
    <t>77630 ORANGETX 30.056012 93.867629</t>
  </si>
  <si>
    <t>77639 ORANGEFIELDTX 30.0613 93.8497</t>
  </si>
  <si>
    <t>77640 PORT ARTHURTX 29.757493 94.096672</t>
  </si>
  <si>
    <t>77650 PORT BOLIVARTX 29.479879 94.575799</t>
  </si>
  <si>
    <t>77651 PORT NECHESTX 29.981488 93.939788</t>
  </si>
  <si>
    <t>77655 SABINE PASSTX 29.691183 94.036893</t>
  </si>
  <si>
    <t>77656 SILSBEETX 30.384218 94.170936</t>
  </si>
  <si>
    <t>77657 LUMBERTONTX 30.232931 94.194234</t>
  </si>
  <si>
    <t>77659 SOUR LAKETX 30.178117 94.445754</t>
  </si>
  <si>
    <t>77660 SPURGERTX 30.656999 94.145508</t>
  </si>
  <si>
    <t>77661 STOWELLTX 29.7905 94.3844</t>
  </si>
  <si>
    <t>77662 VIDORTX 30.173622 94.007402</t>
  </si>
  <si>
    <t>77663 VILLAGE MILLSTX 30.519572 94.412945</t>
  </si>
  <si>
    <t>77664 WARRENTX 30.631003 94.430914</t>
  </si>
  <si>
    <t>77665 WINNIETX 29.791596 94.349882</t>
  </si>
  <si>
    <t>77701 BEAUMONTTX 30.094544 94.093352</t>
  </si>
  <si>
    <t>77801 BRYANTX 30.639301 96.360977</t>
  </si>
  <si>
    <t>77830 ANDERSONTX 30.55211 96.00254</t>
  </si>
  <si>
    <t>77831 BEDIASTX 30.734705 95.923815</t>
  </si>
  <si>
    <t>77833 BRENHAMTX 30.202229 96.370674</t>
  </si>
  <si>
    <t>77835 BURTONTX 30.18419 96.646982</t>
  </si>
  <si>
    <t>77836 CALDWELLTX 30.525203 96.691906</t>
  </si>
  <si>
    <t>77837 CALVERTTX 31.010605 96.665647</t>
  </si>
  <si>
    <t>77838 CHRIESMANTX 30.5995 96.7709</t>
  </si>
  <si>
    <t>77840 COLLEGE STATIONTX 30.607913 96.323978</t>
  </si>
  <si>
    <t>77850 CONCORDTX 31.26511 96.0995</t>
  </si>
  <si>
    <t>77852 DEANVILLETX 30.4318 96.7559</t>
  </si>
  <si>
    <t>77853 DIME BOXTX 30.370857 96.816108</t>
  </si>
  <si>
    <t>77855 FLYNNTX 31.143921 96.134638</t>
  </si>
  <si>
    <t>77856 FRANKLINTX 31.099531 96.426204</t>
  </si>
  <si>
    <t>77857 GAUSETX 30.786548 96.68926</t>
  </si>
  <si>
    <t>77859 HEARNETX 30.836242 96.587042</t>
  </si>
  <si>
    <t>77861 IOLATX 30.723094 96.078213</t>
  </si>
  <si>
    <t>77862 KURTENTX 30.7869 96.2636</t>
  </si>
  <si>
    <t>77863 LYONSTX 30.3861 96.5632</t>
  </si>
  <si>
    <t>77864 MADISONVILLETX 30.972629 95.897114</t>
  </si>
  <si>
    <t>77865 MARQUEZTX 31.247399 96.22434</t>
  </si>
  <si>
    <t>77866 MILLICANTX 30.449058 96.217062</t>
  </si>
  <si>
    <t>77867 MUMFORDTX 30.766442 96.578605</t>
  </si>
  <si>
    <t>77868 NAVASOTATX 30.370422 96.057376</t>
  </si>
  <si>
    <t>77870 NEW BADENTX 31.059305 96.39942</t>
  </si>
  <si>
    <t>77871 NORMANGEETX 31.099734 96.129295</t>
  </si>
  <si>
    <t>77872 NORTH ZULCHTX 30.931056 96.098996</t>
  </si>
  <si>
    <t>77873 RICHARDSTX 30.572971 95.78675</t>
  </si>
  <si>
    <t>77875 ROANS PRAIRIETX 30.583978 95.938329</t>
  </si>
  <si>
    <t>77876 SHIROTX 30.675253 95.828558</t>
  </si>
  <si>
    <t>77878 SNOOKTX 30.470384 96.480162</t>
  </si>
  <si>
    <t>77879 SOMERVILLETX 30.427153 96.498538</t>
  </si>
  <si>
    <t>77880 WASHINGTONTX 30.284464 96.180228</t>
  </si>
  <si>
    <t>77881 WELLBORNTX 30.5351 96.3017</t>
  </si>
  <si>
    <t>77882 WHEELOCKTX 30.911791 96.421125</t>
  </si>
  <si>
    <t>77901 VICTORIATX 28.806794 96.990782</t>
  </si>
  <si>
    <t>77950 AUSTWELLTX 28.402292 96.854457</t>
  </si>
  <si>
    <t>77951 BLOOMINGTONTX 28.710304 96.803586</t>
  </si>
  <si>
    <t>77954 CUEROTX 29.111281 97.251487</t>
  </si>
  <si>
    <t>77957 EDNATX 28.980244 96.731892</t>
  </si>
  <si>
    <t>77960 FANNINTX 28.661432 97.249102</t>
  </si>
  <si>
    <t>77961 FRANCITASTX 28.865214 96.361781</t>
  </si>
  <si>
    <t>77962 GANADOTX 29.050845 96.440315</t>
  </si>
  <si>
    <t>77963 GOLIADTX 28.657078 97.466124</t>
  </si>
  <si>
    <t>77964 HALLETTSVILLETX 29.381197 96.813325</t>
  </si>
  <si>
    <t>77967 HOCHHEIMTX 29.3129 97.2908</t>
  </si>
  <si>
    <t>77968 INEZTX 28.890267 96.80355</t>
  </si>
  <si>
    <t>77969 LA SALLETX 28.768852 96.649183</t>
  </si>
  <si>
    <t>77970 LA WARDTX 28.838138 96.41339</t>
  </si>
  <si>
    <t>77971 LOLITATX 28.789565 96.44997</t>
  </si>
  <si>
    <t>77973 MCFADDINTX 28.532051 96.966185</t>
  </si>
  <si>
    <t>77974 MEYERSVILLETX 28.899219 97.287002</t>
  </si>
  <si>
    <t>77975 MOULTONTX 29.553493 97.096935</t>
  </si>
  <si>
    <t>77976 NURSERYTX 28.9244 97.1008</t>
  </si>
  <si>
    <t>77977 PLACEDOTX 28.689699 96.822296</t>
  </si>
  <si>
    <t>77978 POINT COMFORTTX 28.673119 96.544741</t>
  </si>
  <si>
    <t>77979 PORT LAVACATX 28.547158 96.652062</t>
  </si>
  <si>
    <t>77982 PORT O CONNORTX 28.218395 96.62447</t>
  </si>
  <si>
    <t>77983 SEADRIFTTX 28.402244 96.664498</t>
  </si>
  <si>
    <t>77984 SHINERTX 29.42088 97.147198</t>
  </si>
  <si>
    <t>77986 SUBLIMETX 29.4785 96.7969</t>
  </si>
  <si>
    <t>77987 SWEET HOMETX 29.3452 97.0707</t>
  </si>
  <si>
    <t>77988 TELFERNERTX 28.853722 96.877525</t>
  </si>
  <si>
    <t>77989 THOMASTONTX 28.9968 97.1575</t>
  </si>
  <si>
    <t>77990 TIVOLITX 28.407808 96.952273</t>
  </si>
  <si>
    <t>77991 VANDERBILTTX 28.806842 96.604217</t>
  </si>
  <si>
    <t>77993 WEESATCHETX 28.8477 97.4456</t>
  </si>
  <si>
    <t>77994 WESTHOFFTX 29.158779 97.495905</t>
  </si>
  <si>
    <t>77995 YOAKUMTX 29.226598 97.086548</t>
  </si>
  <si>
    <t>78001 ARTESIA WELLSTX 28.263994 99.280108</t>
  </si>
  <si>
    <t>78002 ATASCOSATX 29.277094 98.728579</t>
  </si>
  <si>
    <t>78003 BANDERATX 29.741597 99.112611</t>
  </si>
  <si>
    <t>78004 BERGHEIMTX 29.858098 98.534291</t>
  </si>
  <si>
    <t>78005 BIGFOOTTX 29.052324 98.858396</t>
  </si>
  <si>
    <t>78006 BOERNETX 29.897861 98.719025</t>
  </si>
  <si>
    <t>78007 CALLIHAMTX 28.350618 98.433646</t>
  </si>
  <si>
    <t>78008 CAMPBELLTONTX 28.750547 98.254741</t>
  </si>
  <si>
    <t>78009 CASTROVILLETX 29.360981 98.88774</t>
  </si>
  <si>
    <t>78010 CENTER POINTTX 29.899522 99.015481</t>
  </si>
  <si>
    <t>78011 CHARLOTTETX 28.836109 98.695062</t>
  </si>
  <si>
    <t>78012 CHRISTINETX 28.806082 98.490642</t>
  </si>
  <si>
    <t>78013 COMFORTTX 29.968944 98.821687</t>
  </si>
  <si>
    <t>78014 COTULLATX 28.368095 99.098439</t>
  </si>
  <si>
    <t>78016 DEVINETX 29.205433 98.948097</t>
  </si>
  <si>
    <t>78017 DILLEYTX 28.742324 99.232277</t>
  </si>
  <si>
    <t>78019 ENCINALTX 28.156093 99.098136</t>
  </si>
  <si>
    <t>78021 FOWLERTONTX 28.537392 98.83342</t>
  </si>
  <si>
    <t>78022 GEORGE WESTTX 28.22711 98.099981</t>
  </si>
  <si>
    <t>78023 HELOTESTX 29.626598 98.751305</t>
  </si>
  <si>
    <t>78024 HUNTTX 29.994424 99.513392</t>
  </si>
  <si>
    <t>78025 INGRAMTX 30.098141 99.483614</t>
  </si>
  <si>
    <t>78026 JOURDANTONTX 28.807301 98.504142</t>
  </si>
  <si>
    <t>78027 KENDALIATX 29.971724 98.493513</t>
  </si>
  <si>
    <t>78028 KERRVILLETX 30.017136 99.140252</t>
  </si>
  <si>
    <t>78039 LA COSTETX 29.317389 98.827672</t>
  </si>
  <si>
    <t>78040 LAREDOTX 27.508492 99.503633</t>
  </si>
  <si>
    <t>78050 LEMINGTX 29.077036 98.50901</t>
  </si>
  <si>
    <t>78052 LYTLETX 29.220423 98.788401</t>
  </si>
  <si>
    <t>78054 MACDONATX 29.3258 98.6956</t>
  </si>
  <si>
    <t>78055 MEDINATX 29.785286 99.331102</t>
  </si>
  <si>
    <t>78056 MICOTX 29.541948 98.91915</t>
  </si>
  <si>
    <t>78057 MOORETX 28.979322 98.96195</t>
  </si>
  <si>
    <t>78058 MOUNTAIN HOMETX 30.104984 99.661902</t>
  </si>
  <si>
    <t>78059 NATALIATX 29.193092 98.846183</t>
  </si>
  <si>
    <t>78060 OAKVILLETX 28.4575 98.0437</t>
  </si>
  <si>
    <t>78061 PEARSALLTX 28.868332 99.107445</t>
  </si>
  <si>
    <t>78062 PEGGYTX 28.7394 98.1783</t>
  </si>
  <si>
    <t>78063 PIPE CREEKTX 29.676647 98.88722</t>
  </si>
  <si>
    <t>78063 LAKEHILLSTX 29.676647 98.88722</t>
  </si>
  <si>
    <t>78064 PLEASANTONTX 28.971478 98.404221</t>
  </si>
  <si>
    <t>78065 POTEETTX 29.07578 98.649897</t>
  </si>
  <si>
    <t>78066 RIO MEDINATX 29.471772 98.887679</t>
  </si>
  <si>
    <t>78067 SAN YGNACIOTX 27.150229 99.292102</t>
  </si>
  <si>
    <t>78069 SOMERSETTX 29.176072 98.689475</t>
  </si>
  <si>
    <t>78070 SPRING BRANCHTX 29.904199 98.408906</t>
  </si>
  <si>
    <t>78071 THREE RIVERSTX 28.526474 98.143896</t>
  </si>
  <si>
    <t>78072 TILDENTX 28.349278 98.635327</t>
  </si>
  <si>
    <t>78073 VON ORMYTX 29.242301 98.627174</t>
  </si>
  <si>
    <t>78074 WARINGTX 29.975292 98.794806</t>
  </si>
  <si>
    <t>78075 WHITSETTTX 28.633923 98.258863</t>
  </si>
  <si>
    <t>78076 ZAPATATX 26.90548 99.173965</t>
  </si>
  <si>
    <t>78101 ADKINSTX 29.340607 98.229522</t>
  </si>
  <si>
    <t>78102 BEEVILLETX 28.442341 97.732642</t>
  </si>
  <si>
    <t>78107 BERCLAIRTX 28.542565 97.624807</t>
  </si>
  <si>
    <t>78108 CIBOLOTX 29.567162 98.223216</t>
  </si>
  <si>
    <t>78109 CONVERSETX 29.478657 98.273552</t>
  </si>
  <si>
    <t>78111 ECLETOTX 29.040116 97.752452</t>
  </si>
  <si>
    <t>78112 ELMENDORFTX 29.201903 98.359063</t>
  </si>
  <si>
    <t>78113 FALLS CITYTX 28.926921 98.143182</t>
  </si>
  <si>
    <t>78114 FLORESVILLETX 29.127276 98.197667</t>
  </si>
  <si>
    <t>78115 GERONIMOTX 29.6628 97.9668</t>
  </si>
  <si>
    <t>78116 GILLETTTX 29.079755 97.774918</t>
  </si>
  <si>
    <t>78117 HOBSONTX 28.94247 97.983084</t>
  </si>
  <si>
    <t>78118 KARNES CITYTX 28.851282 97.959573</t>
  </si>
  <si>
    <t>78119 KENEDYTX 28.793382 97.843159</t>
  </si>
  <si>
    <t>78121 LA VERNIATX 29.373808 98.074729</t>
  </si>
  <si>
    <t>78122 LEESVILLETX 29.389573 97.774688</t>
  </si>
  <si>
    <t>78123 MC QUEENEYTX 29.601136 98.045106</t>
  </si>
  <si>
    <t>78124 MARIONTX 29.548362 98.143446</t>
  </si>
  <si>
    <t>78125 MINERALTX 28.55524 97.940744</t>
  </si>
  <si>
    <t>78130 NEW BRAUNFELSTX 29.70097 98.076731</t>
  </si>
  <si>
    <t>78133 CANYON LAKETX 29.891507 98.23746</t>
  </si>
  <si>
    <t>78140 NIXONTX 29.37611 97.735856</t>
  </si>
  <si>
    <t>78141 NORDHEIMTX 28.904891 97.624414</t>
  </si>
  <si>
    <t>78142 NORMANNATX 28.53025 97.78936</t>
  </si>
  <si>
    <t>78143 PANDORATX 29.232232 97.832456</t>
  </si>
  <si>
    <t>78144 PANNA MARIATX 28.957058 97.8883</t>
  </si>
  <si>
    <t>78145 PAWNEETX 28.65257 97.992111</t>
  </si>
  <si>
    <t>78146 PETTUSTX 28.619383 97.844516</t>
  </si>
  <si>
    <t>78147 POTHTX 29.026334 98.109192</t>
  </si>
  <si>
    <t>78148 UNIVERSAL CITYTX 29.549673 98.30132</t>
  </si>
  <si>
    <t>78151 RUNGETX 28.87063 97.690631</t>
  </si>
  <si>
    <t>78152 SAINT HEDWIGTX 29.432984 98.205108</t>
  </si>
  <si>
    <t>78154 SCHERTZTX 29.568833 98.277058</t>
  </si>
  <si>
    <t>78155 SEGUINTX 29.569628 97.938544</t>
  </si>
  <si>
    <t>78159 SMILEYTX 29.233864 97.588532</t>
  </si>
  <si>
    <t>78160 STOCKDALETX 29.220531 97.891775</t>
  </si>
  <si>
    <t>78161 SUTHERLAND SPRINGSTX 29.268046 98.073446</t>
  </si>
  <si>
    <t>78162 TULETATX 28.5709 97.7969</t>
  </si>
  <si>
    <t>78163 BULVERDETX 29.766235 98.462594</t>
  </si>
  <si>
    <t>78164 YORKTOWNTX 28.986772 97.540067</t>
  </si>
  <si>
    <t>78201 SAN ANTONIOTX 29.472779 98.535643</t>
  </si>
  <si>
    <t>78330 AGUA DULCETX 27.781024 97.855112</t>
  </si>
  <si>
    <t>78332 ALICETX 27.681006 98.084156</t>
  </si>
  <si>
    <t>78335 ARANSAS PASSTX 27.9093 97.1497</t>
  </si>
  <si>
    <t>78338 ARMSTRONGTX 26.852759 97.713877</t>
  </si>
  <si>
    <t>78339 BANQUETETX 27.814163 97.803295</t>
  </si>
  <si>
    <t>78340 BAYSIDETX 28.102904 97.230904</t>
  </si>
  <si>
    <t>78341 BENAVIDESTX 27.5977 98.4082</t>
  </si>
  <si>
    <t>78342 BEN BOLTTX 27.6476 98.0863</t>
  </si>
  <si>
    <t>78343 BISHOPTX 27.636248 97.714545</t>
  </si>
  <si>
    <t>78344 BRUNITX 27.40163 98.868598</t>
  </si>
  <si>
    <t>78347 CHAPMAN RANCHTX 27.598812 97.462021</t>
  </si>
  <si>
    <t>78349 CONCEPCIONTX 27.525667 98.412872</t>
  </si>
  <si>
    <t>78350 DINEROTX 28.2266 97.9616</t>
  </si>
  <si>
    <t>78351 DRISCOLLTX 27.686758 97.742667</t>
  </si>
  <si>
    <t>78352 EDROYTX 27.99289 97.689817</t>
  </si>
  <si>
    <t>78353 ENCINOTX 26.989887 98.239194</t>
  </si>
  <si>
    <t>78355 FALFURRIASTX 27.209262 98.26097</t>
  </si>
  <si>
    <t>78357 FREERTX 27.889626 98.612874</t>
  </si>
  <si>
    <t>78358 FULTONTX 28.2466 96.7984</t>
  </si>
  <si>
    <t>78359 GREGORYTX 27.932578 97.295948</t>
  </si>
  <si>
    <t>78360 GUERRATX 26.936534 98.876099</t>
  </si>
  <si>
    <t>78361 HEBBRONVILLETX 27.071262 98.785068</t>
  </si>
  <si>
    <t>78362 INGLESIDETX 27.86056 97.208824</t>
  </si>
  <si>
    <t>78363 KINGSVILLETX 27.455103 97.69229</t>
  </si>
  <si>
    <t>78368 MATHISTX 28.072872 97.77279</t>
  </si>
  <si>
    <t>78369 MIRANDO CITYTX 27.447242 99.024044</t>
  </si>
  <si>
    <t>78370 ODEMTX 27.901882 97.554304</t>
  </si>
  <si>
    <t>78371 OILTONTX 27.468482 98.958884</t>
  </si>
  <si>
    <t>78372 ORANGE GROVETX 27.940205 98.045594</t>
  </si>
  <si>
    <t>78373 PORT ARANSASTX 27.789918 97.110448</t>
  </si>
  <si>
    <t>78374 PORTLANDTX 27.937142 97.305626</t>
  </si>
  <si>
    <t>78375 PREMONTTX 27.36529 98.145542</t>
  </si>
  <si>
    <t>78376 REALITOSTX 27.530371 98.603808</t>
  </si>
  <si>
    <t>78377 REFUGIOTX 28.347934 97.216746</t>
  </si>
  <si>
    <t>78379 RIVIERATX 27.309943 97.856739</t>
  </si>
  <si>
    <t>78380 ROBSTOWNTX 27.81605 97.736416</t>
  </si>
  <si>
    <t>78381 ROCKPORTTX 28.0205 97.0545</t>
  </si>
  <si>
    <t>78383 SANDIATX 28.07278 97.94688</t>
  </si>
  <si>
    <t>78384 SAN DIEGOTX 27.856754 98.363625</t>
  </si>
  <si>
    <t>78385 SARITATX 27.126698 97.704236</t>
  </si>
  <si>
    <t>78387 SINTONTX 28.052446 97.539877</t>
  </si>
  <si>
    <t>78389 SKIDMORETX 28.216608 97.688356</t>
  </si>
  <si>
    <t>78390 TAFTTX 27.99945 97.365388</t>
  </si>
  <si>
    <t>78391 TYNANTX 28.178248 97.760494</t>
  </si>
  <si>
    <t>78393 WOODSBOROTX 28.221049 97.347241</t>
  </si>
  <si>
    <t>78401 CORPUS CHRISTITX 27.795581 97.3994</t>
  </si>
  <si>
    <t>78404 CRP CHRISTITX 27.767794 97.39837</t>
  </si>
  <si>
    <t>78501 MCALLENTX 26.214588 98.239064</t>
  </si>
  <si>
    <t>78516 ALAMOTX 26.198357 98.115249</t>
  </si>
  <si>
    <t>78520 BROWNSVILLETX 25.967561 97.547491</t>
  </si>
  <si>
    <t>78535 COMBESTX 26.2542 97.7326</t>
  </si>
  <si>
    <t>78536 DELMITATX 26.656514 98.402744</t>
  </si>
  <si>
    <t>78537 DONNATX 26.166537 98.081165</t>
  </si>
  <si>
    <t>78538 EDCOUCHTX 26.308984 97.959218</t>
  </si>
  <si>
    <t>78539 EDINBURGTX 26.27909 98.144563</t>
  </si>
  <si>
    <t>78543 ELSATX 26.306804 97.998055</t>
  </si>
  <si>
    <t>78545 FALCON HEIGHTSTX 26.567448 99.13293</t>
  </si>
  <si>
    <t>78547 GARCIASVILLETX 26.431209 98.643818</t>
  </si>
  <si>
    <t>78548 GRULLATX 26.380278 98.54896</t>
  </si>
  <si>
    <t>78549 HARGILLTX 26.437046 97.965487</t>
  </si>
  <si>
    <t>78550 HARLINGENTX 26.24561 97.679961</t>
  </si>
  <si>
    <t>78557 HIDALGOTX 26.113397 98.255162</t>
  </si>
  <si>
    <t>78558 LA BLANCATX 26.312508 98.03345</t>
  </si>
  <si>
    <t>78559 LA FERIATX 26.189927 97.8238</t>
  </si>
  <si>
    <t>78560 LA JOYATX 26.223809 98.466832</t>
  </si>
  <si>
    <t>78561 LASARATX 26.4636 97.9122</t>
  </si>
  <si>
    <t>78562 LA VILLATX 26.309262 97.919396</t>
  </si>
  <si>
    <t>78563 LINNTX 26.596232 98.211825</t>
  </si>
  <si>
    <t>78564 LOPENOTX 26.7113 99.1109</t>
  </si>
  <si>
    <t>78565 LOS EBANOSTX 26.246417 98.556875</t>
  </si>
  <si>
    <t>78566 LOS FRESNOSTX 26.123058 97.410552</t>
  </si>
  <si>
    <t>78567 LOS INDIOSTX 26.0514 97.7457</t>
  </si>
  <si>
    <t>78568 LOZANOTX 26.1887 97.5428</t>
  </si>
  <si>
    <t>78569 LYFORDTX 26.412448 97.730593</t>
  </si>
  <si>
    <t>78570 MERCEDESTX 26.141299 97.911346</t>
  </si>
  <si>
    <t>78572 MISSIONTX 26.298168 98.421234</t>
  </si>
  <si>
    <t>78575 OLMITOTX 26.024984 97.548995</t>
  </si>
  <si>
    <t>78576 PENITASTX 26.279372 98.4468</t>
  </si>
  <si>
    <t>78577 PHARRTX 26.152425 98.209702</t>
  </si>
  <si>
    <t>78578 PORT ISABELTX 26.026009 97.292048</t>
  </si>
  <si>
    <t>78579 PROGRESOTX 26.084166 97.968463</t>
  </si>
  <si>
    <t>78580 RAYMONDVILLETX 26.522484 97.844106</t>
  </si>
  <si>
    <t>78582 RIO GRANDE CITYTX 26.510284 98.675196</t>
  </si>
  <si>
    <t>78583 RIO HONDOTX 26.275955 97.450884</t>
  </si>
  <si>
    <t>78584 ROMATX 26.577578 99.006719</t>
  </si>
  <si>
    <t>78585 SALINENOTX 26.5157 99.1125</t>
  </si>
  <si>
    <t>78586 SAN BENITOTX 26.095043 97.638148</t>
  </si>
  <si>
    <t>78588 SAN ISIDROTX 26.731382 98.414415</t>
  </si>
  <si>
    <t>78589 SAN JUANTX 26.163772 98.157143</t>
  </si>
  <si>
    <t>78590 SAN PERLITATX 26.449978 97.58359</t>
  </si>
  <si>
    <t>78591 SANTA ELENATX 26.717411 98.519896</t>
  </si>
  <si>
    <t>78592 SANTA MARIATX 26.082202 97.838478</t>
  </si>
  <si>
    <t>78593 SANTA ROSATX 26.249276 97.831834</t>
  </si>
  <si>
    <t>78594 SEBASTIANTX 26.349915 97.718674</t>
  </si>
  <si>
    <t>78595 SULLIVAN CITYTX 26.259158 98.557877</t>
  </si>
  <si>
    <t>78596 WESLACOTX 26.150942 98.008372</t>
  </si>
  <si>
    <t>78597 SOUTH PADRE ISLANDTX 26.315214 97.242901</t>
  </si>
  <si>
    <t>78598 PORT MANSFIELDTX 26.541678 97.502882</t>
  </si>
  <si>
    <t>78602 BASTROPTX 30.134636 97.319982</t>
  </si>
  <si>
    <t>78604 BELMONTTX 29.5233 97.6838</t>
  </si>
  <si>
    <t>78605 BERTRAMTX 30.73136 98.044794</t>
  </si>
  <si>
    <t>78606 BLANCOTX 30.099054 98.41213</t>
  </si>
  <si>
    <t>78607 BLUFFTONTX 30.843232 98.502218</t>
  </si>
  <si>
    <t>78608 BRIGGSTX 30.926746 97.996174</t>
  </si>
  <si>
    <t>78609 BUCHANAN DAMTX 30.760502 98.475202</t>
  </si>
  <si>
    <t>78610 BUDATX 30.071798 97.842354</t>
  </si>
  <si>
    <t>78611 BURNETTX 30.804035 98.269897</t>
  </si>
  <si>
    <t>78612 CEDAR CREEKTX 30.099106 97.478068</t>
  </si>
  <si>
    <t>78613 CEDAR PARKTX 30.497998 97.815694</t>
  </si>
  <si>
    <t>78614 COSTTX 29.42005 97.574074</t>
  </si>
  <si>
    <t>78615 COUPLANDTX 30.469826 97.378683</t>
  </si>
  <si>
    <t>78616 DALETX 29.882596 97.551134</t>
  </si>
  <si>
    <t>78617 DEL VALLETX 30.143916 97.593944</t>
  </si>
  <si>
    <t>78618 DOSSTX 30.454246 99.194545</t>
  </si>
  <si>
    <t>78619 DRIFTWOODTX 30.10744 98.05577</t>
  </si>
  <si>
    <t>78620 DRIPPING SPRINGSTX 30.22257 98.144792</t>
  </si>
  <si>
    <t>78621 ELGINTX 30.318154 97.35195</t>
  </si>
  <si>
    <t>78622 FENTRESSTX 29.764693 97.771272</t>
  </si>
  <si>
    <t>78623 FISCHERTX 29.960642 98.243114</t>
  </si>
  <si>
    <t>78624 FREDERICKSBURGTX 30.276627 98.903461</t>
  </si>
  <si>
    <t>78626 GEORGETOWNTX 30.661806 97.581358</t>
  </si>
  <si>
    <t>78629 GONZALESTX 29.456 97.462826</t>
  </si>
  <si>
    <t>78631 HARPERTX 30.317095 99.16619</t>
  </si>
  <si>
    <t>78632 HARWOODTX 29.677467 97.48617</t>
  </si>
  <si>
    <t>78634 HUTTOTX 30.555076 97.551952</t>
  </si>
  <si>
    <t>78635 HYETX 30.183533 98.531109</t>
  </si>
  <si>
    <t>78636 JOHNSON CITYTX 30.317125 98.380074</t>
  </si>
  <si>
    <t>78638 KINGSBURYTX 29.6482 97.823317</t>
  </si>
  <si>
    <t>78639 KINGSLANDTX 30.653734 98.44461</t>
  </si>
  <si>
    <t>78640 KYLETX 29.99008 97.842228</t>
  </si>
  <si>
    <t>78641 LEANDERTX 30.534332 97.913525</t>
  </si>
  <si>
    <t>78642 LIBERTY HILLTX 30.701013 97.933009</t>
  </si>
  <si>
    <t>78643 LLANOTX 30.703804 98.657071</t>
  </si>
  <si>
    <t>78644 LOCKHARTTX 29.889171 97.666773</t>
  </si>
  <si>
    <t>78648 LULINGTX 29.694579 97.631139</t>
  </si>
  <si>
    <t>78650 MC DADETX 30.281147 97.2139</t>
  </si>
  <si>
    <t>78651 MC NEILTX 30.4554 97.7167</t>
  </si>
  <si>
    <t>78652 MANCHACATX 30.14128 97.864808</t>
  </si>
  <si>
    <t>78653 MANORTX 30.341523 97.530101</t>
  </si>
  <si>
    <t>78654 MARBLE FALLSTX 30.567624 98.203967</t>
  </si>
  <si>
    <t>78655 MARTINDALETX 29.800535 97.80638</t>
  </si>
  <si>
    <t>78656 MAXWELLTX 29.895804 97.819656</t>
  </si>
  <si>
    <t>78657 HORSESHOE BAYTX 30.542551 98.37418</t>
  </si>
  <si>
    <t>78658 OTTINETX 29.595189 97.591231</t>
  </si>
  <si>
    <t>78659 PAIGETX 30.210196 97.114346</t>
  </si>
  <si>
    <t>78660 PFLUGERVILLETX 30.441029 97.59791</t>
  </si>
  <si>
    <t>78661 PRAIRIE LEATX 29.723875 97.745551</t>
  </si>
  <si>
    <t>78662 RED ROCKTX 29.95232 97.444839</t>
  </si>
  <si>
    <t>78663 ROUND MOUNTAINTX 30.431017 98.363295</t>
  </si>
  <si>
    <t>78664 ROUND ROCKTX 30.500628 97.630248</t>
  </si>
  <si>
    <t>78666 SAN MARCOSTX 29.878458 98.020018</t>
  </si>
  <si>
    <t>78669 SPICEWOODTX 30.426811 98.124323</t>
  </si>
  <si>
    <t>78670 STAPLESTX 29.770332 97.818626</t>
  </si>
  <si>
    <t>78671 STONEWALLTX 30.212117 98.636572</t>
  </si>
  <si>
    <t>78672 TOWTX 30.868972 98.501267</t>
  </si>
  <si>
    <t>78673 WALBURGTX 30.7364 97.5801</t>
  </si>
  <si>
    <t>78674 WEIRTX 30.6737 97.5845</t>
  </si>
  <si>
    <t>78675 WILLOW CITYTX 30.44626 98.6639</t>
  </si>
  <si>
    <t>78676 WIMBERLEYTX 30.039118 98.121398</t>
  </si>
  <si>
    <t>78677 WRIGHTSBOROTX 29.351201 97.503228</t>
  </si>
  <si>
    <t>78701 AUSTINTX 30.2672 97.742306</t>
  </si>
  <si>
    <t>78801 UVALDETX 29.355531 99.841519</t>
  </si>
  <si>
    <t>78827 ASHERTONTX 28.351246 99.694257</t>
  </si>
  <si>
    <t>78828 BARKSDALETX 29.754114 100.144072</t>
  </si>
  <si>
    <t>78829 BATESVILLETX 28.935281 99.623424</t>
  </si>
  <si>
    <t>78830 BIG WELLSTX 28.525766 99.592273</t>
  </si>
  <si>
    <t>78832 BRACKETTVILLETX 29.354071 100.454146</t>
  </si>
  <si>
    <t>78833 CAMP WOODTX 29.745893 99.982108</t>
  </si>
  <si>
    <t>78834 CARRIZO SPRINGSTX 28.422971 99.899214</t>
  </si>
  <si>
    <t>78836 CATARINATX 28.359768 99.586027</t>
  </si>
  <si>
    <t>78837 COMSTOCKTX 29.871979 101.381821</t>
  </si>
  <si>
    <t>78838 CONCANTX 29.494862 99.697049</t>
  </si>
  <si>
    <t>78839 CRYSTAL CITYTX 28.77861 99.761565</t>
  </si>
  <si>
    <t>78840 DEL RIOTX 29.763049 100.942557</t>
  </si>
  <si>
    <t>78843 LAUGHLIN A F BTX 29.35755 100.780768</t>
  </si>
  <si>
    <t>78850 D HANISTX 29.359152 99.302396</t>
  </si>
  <si>
    <t>78851 DRYDENTX 30.218607 102.106654</t>
  </si>
  <si>
    <t>78852 EAGLE PASSTX 28.562017 100.332488</t>
  </si>
  <si>
    <t>78860 EL INDIOTX 28.533037 100.342463</t>
  </si>
  <si>
    <t>78861 HONDOTX 29.387167 99.145485</t>
  </si>
  <si>
    <t>78870 KNIPPATX 29.290507 99.636735</t>
  </si>
  <si>
    <t>78871 LANGTRYTX 29.8066 101.5606</t>
  </si>
  <si>
    <t>78872 LA PRYORTX 28.949853 99.940462</t>
  </si>
  <si>
    <t>78873 LEAKEYTX 29.853218 99.813273</t>
  </si>
  <si>
    <t>78877 QUEMADOTX 28.911482 100.389472</t>
  </si>
  <si>
    <t>78879 RIO FRIOTX 29.675974 99.779305</t>
  </si>
  <si>
    <t>78880 ROCKSPRINGSTX 29.957004 100.22751</t>
  </si>
  <si>
    <t>78881 SABINALTX 29.305736 99.547156</t>
  </si>
  <si>
    <t>78883 TARPLEYTX 29.670852 99.290873</t>
  </si>
  <si>
    <t>78884 UTOPIATX 29.552322 99.583538</t>
  </si>
  <si>
    <t>78885 VANDERPOOLTX 29.767346 99.529248</t>
  </si>
  <si>
    <t>78886 YANCEYTX 29.153389 99.157466</t>
  </si>
  <si>
    <t>78931 BLEIBLERVILLETX 30.021793 96.44353</t>
  </si>
  <si>
    <t>78932 CARMINETX 30.132022 96.694276</t>
  </si>
  <si>
    <t>78933 CAT SPRINGTX 29.786034 96.37577</t>
  </si>
  <si>
    <t>78934 COLUMBUSTX 29.729021 96.602528</t>
  </si>
  <si>
    <t>78935 ALLEYTONTX 29.756648 96.463882</t>
  </si>
  <si>
    <t>78938 ELLINGERTX 29.843692 96.70911</t>
  </si>
  <si>
    <t>78940 FAYETTEVILLETX 29.918662 96.671564</t>
  </si>
  <si>
    <t>78941 FLATONIATX 29.785063 97.145712</t>
  </si>
  <si>
    <t>78942 GIDDINGSTX 30.152236 96.922528</t>
  </si>
  <si>
    <t>78943 GLIDDENTX 29.697605 96.599167</t>
  </si>
  <si>
    <t>78944 INDUSTRYTX 30.000356 96.49608</t>
  </si>
  <si>
    <t>78945 LA GRANGETX 29.900684 96.898576</t>
  </si>
  <si>
    <t>78946 LEDBETTERTX 30.217211 96.752536</t>
  </si>
  <si>
    <t>78947 LEXINGTONTX 30.416244 97.059942</t>
  </si>
  <si>
    <t>78948 LINCOLNTX 30.326937 96.950592</t>
  </si>
  <si>
    <t>78949 MULDOONTX 29.816524 97.06432</t>
  </si>
  <si>
    <t>78950 NEW ULMTX 29.881032 96.483414</t>
  </si>
  <si>
    <t>78951 OAKLANDTX 29.6017 96.8294</t>
  </si>
  <si>
    <t>78952 PLUMTX 29.9347 96.9672</t>
  </si>
  <si>
    <t>78953 ROSANKYTX 29.839636 97.37137</t>
  </si>
  <si>
    <t>78954 ROUND TOPTX 30.049445 96.717424</t>
  </si>
  <si>
    <t>78956 SCHULENBURGTX 29.684411 96.9348</t>
  </si>
  <si>
    <t>78957 SMITHVILLETX 30.000023 97.189105</t>
  </si>
  <si>
    <t>78959 WAELDERTX 29.67531 97.274076</t>
  </si>
  <si>
    <t>78960 WARDATX 30.058684 96.922977</t>
  </si>
  <si>
    <t>78961 WARRENTONTX 30.0108 96.7162</t>
  </si>
  <si>
    <t>78962 WEIMARTX 29.650707 96.645496</t>
  </si>
  <si>
    <t>78963 WEST POINTTX 29.93567 97.053344</t>
  </si>
  <si>
    <t>79001 ADRIANTX 35.403638 102.80043</t>
  </si>
  <si>
    <t>79002 ALANREEDTX 35.22675 100.759125</t>
  </si>
  <si>
    <t>79003 ALLISONTX 35.642046 100.09197</t>
  </si>
  <si>
    <t>79005 BOOKERTX 36.352311 100.410993</t>
  </si>
  <si>
    <t>79007 BORGERTX 35.770008 101.291614</t>
  </si>
  <si>
    <t>79009 BOVINATX 34.48232 102.784388</t>
  </si>
  <si>
    <t>79010 BOYS RANCHTX 35.446946 102.172233</t>
  </si>
  <si>
    <t>79011 BRISCOETX 35.524822 100.17022</t>
  </si>
  <si>
    <t>79012 BUSHLANDTX 35.26639 102.097848</t>
  </si>
  <si>
    <t>79013 CACTUSTX 36.039688 102.022898</t>
  </si>
  <si>
    <t>79014 CANADIANTX 35.838166 100.271113</t>
  </si>
  <si>
    <t>79015 CANYONTX 34.902986 101.897537</t>
  </si>
  <si>
    <t>79018 CHANNINGTX 35.83897 102.602176</t>
  </si>
  <si>
    <t>79019 CLAUDETX 34.965326 101.356884</t>
  </si>
  <si>
    <t>79021 COTTON CENTERTX 33.975298 102.031355</t>
  </si>
  <si>
    <t>79022 DALHARTTX 36.262934 102.601868</t>
  </si>
  <si>
    <t>79024 DARROUZETTTX 36.390716 100.36115</t>
  </si>
  <si>
    <t>79025 DAWNTX 34.93308 102.212648</t>
  </si>
  <si>
    <t>79027 DIMMITTTX 34.530579 102.26192</t>
  </si>
  <si>
    <t>79029 DUMASTX 35.837832 101.892954</t>
  </si>
  <si>
    <t>79031 EARTHTX 34.208242 102.460988</t>
  </si>
  <si>
    <t>79032 EDMONSONTX 34.276485 101.896502</t>
  </si>
  <si>
    <t>79033 FARNSWORTHTX 36.296296 100.984284</t>
  </si>
  <si>
    <t>79034 FOLLETTTX 36.36723 100.178682</t>
  </si>
  <si>
    <t>79035 FRIONATX 34.636738 102.784214</t>
  </si>
  <si>
    <t>79036 FRITCHTX 35.675736 101.544825</t>
  </si>
  <si>
    <t>79039 GROOMTX 35.252867 101.254368</t>
  </si>
  <si>
    <t>79040 GRUVERTX 36.286015 101.35452</t>
  </si>
  <si>
    <t>79041 HALE CENTERTX 34.079536 101.927096</t>
  </si>
  <si>
    <t>79042 HAPPYTX 34.689799 101.734966</t>
  </si>
  <si>
    <t>79043 HARTTX 34.392509 102.121342</t>
  </si>
  <si>
    <t>79044 HARTLEYTX 35.85341 102.680716</t>
  </si>
  <si>
    <t>79045 HEREFORDTX 34.966638 102.605366</t>
  </si>
  <si>
    <t>79046 HIGGINSTX 36.161772 100.273562</t>
  </si>
  <si>
    <t>79051 KERRICKTX 36.48514 102.24545</t>
  </si>
  <si>
    <t>79052 KRESSTX 34.423412 101.7349</t>
  </si>
  <si>
    <t>79053 LAZBUDDIETX 34.384692 102.587034</t>
  </si>
  <si>
    <t>79054 LEFORSTX 35.454753 100.760572</t>
  </si>
  <si>
    <t>79056 LIPSCOMBTX 36.221918 100.282714</t>
  </si>
  <si>
    <t>79057 MCLEANTX 35.285614 100.683062</t>
  </si>
  <si>
    <t>79058 MASTERSONTX 35.569152 101.8329</t>
  </si>
  <si>
    <t>79059 MIAMITX 35.838536 100.812828</t>
  </si>
  <si>
    <t>79061 MOBEETIETX 35.504115 100.414509</t>
  </si>
  <si>
    <t>79062 MORSETX 36.090093 101.533307</t>
  </si>
  <si>
    <t>79063 NAZARETHTX 34.553306 102.110681</t>
  </si>
  <si>
    <t>79064 OLTONTX 34.177222 102.200159</t>
  </si>
  <si>
    <t>79065 PAMPATX 35.371018 100.81259</t>
  </si>
  <si>
    <t>79068 PANHANDLETX 35.403415 101.457072</t>
  </si>
  <si>
    <t>79070 PERRYTONTX 36.278419 100.815862</t>
  </si>
  <si>
    <t>79072 PLAINVIEWTX 34.167193 101.827413</t>
  </si>
  <si>
    <t>79077 SAM NORWOODTX 35.0524 100.2766</t>
  </si>
  <si>
    <t>79078 SANFORDTX 35.701127 101.560038</t>
  </si>
  <si>
    <t>79079 SHAMROCKTX 35.291398 100.26966</t>
  </si>
  <si>
    <t>79080 SKELLYTOWNTX 35.555879 101.198693</t>
  </si>
  <si>
    <t>79081 SPEARMANTX 36.271816 101.275938</t>
  </si>
  <si>
    <t>79082 SPRINGLAKETX 34.238662 102.318846</t>
  </si>
  <si>
    <t>79083 STINNETTTX 35.86665 101.354598</t>
  </si>
  <si>
    <t>79084 STRATFORDTX 36.277912 101.893374</t>
  </si>
  <si>
    <t>79085 SUMMERFIELDTX 34.711513 102.483782</t>
  </si>
  <si>
    <t>79086 SUNRAYTX 35.873679 101.789239</t>
  </si>
  <si>
    <t>79087 TEXLINETX 36.328336 102.914231</t>
  </si>
  <si>
    <t>79088 TULIATX 34.541643 101.73489</t>
  </si>
  <si>
    <t>79091 UMBARGERTX 34.934892 102.110822</t>
  </si>
  <si>
    <t>79092 VEGATX 35.406247 102.459188</t>
  </si>
  <si>
    <t>79093 WAKATX 36.271345 101.044304</t>
  </si>
  <si>
    <t>79094 WAYSIDETX 34.818522 101.520553</t>
  </si>
  <si>
    <t>79095 WELLINGTONTX 34.96486 100.270691</t>
  </si>
  <si>
    <t>79096 WHEELERTX 35.376098 100.21228</t>
  </si>
  <si>
    <t>79097 WHITE DEERTX 35.422098 101.198468</t>
  </si>
  <si>
    <t>79098 WILDORADOTX 35.223651 102.265394</t>
  </si>
  <si>
    <t>79101 AMARILLOTX 35.205341 101.83998</t>
  </si>
  <si>
    <t>79201 CHILDRESSTX 34.367239 100.356589</t>
  </si>
  <si>
    <t>79220 AFTONTX 33.777341 100.728062</t>
  </si>
  <si>
    <t>79221 AIKENTX 34.1418 101.5269</t>
  </si>
  <si>
    <t>79223 CEE VEETX 34.229506 100.457158</t>
  </si>
  <si>
    <t>79225 CHILLICOTHETX 34.237096 99.54598</t>
  </si>
  <si>
    <t>79226 CLARENDONTX 34.965734 100.814777</t>
  </si>
  <si>
    <t>79227 CROWELLTX 33.987764 99.761493</t>
  </si>
  <si>
    <t>79229 DICKENSTX 33.616776 100.778926</t>
  </si>
  <si>
    <t>79230 DODSONTX 34.744736 100.094241</t>
  </si>
  <si>
    <t>79231 DOUGHERTYTX 33.944643 101.092968</t>
  </si>
  <si>
    <t>79233 ESTELLINETX 34.530408 100.444116</t>
  </si>
  <si>
    <t>79234 FLOMOTTX 34.198054 100.99614</t>
  </si>
  <si>
    <t>79235 FLOYDADATX 33.954438 101.302847</t>
  </si>
  <si>
    <t>79236 GUTHRIETX 33.684604 100.33588</t>
  </si>
  <si>
    <t>79237 HEDLEYTX 34.87336 100.696876</t>
  </si>
  <si>
    <t>79239 LAKEVIEWTX 34.648078 100.769241</t>
  </si>
  <si>
    <t>79240 LELIA LAKETX 34.881423 100.658352</t>
  </si>
  <si>
    <t>79241 LOCKNEYTX 34.174094 101.303235</t>
  </si>
  <si>
    <t>79243 MCADOOTX 33.75462 100.944144</t>
  </si>
  <si>
    <t>79244 MATADORTX 34.114308 100.779196</t>
  </si>
  <si>
    <t>79245 MEMPHISTX 34.63263 100.541162</t>
  </si>
  <si>
    <t>79247 ODELLTX 34.384855 99.401528</t>
  </si>
  <si>
    <t>79248 PADUCAHTX 34.074856 100.25816</t>
  </si>
  <si>
    <t>79250 PETERSBURGTX 33.933616 101.664977</t>
  </si>
  <si>
    <t>79251 QUAILTX 34.923592 100.425552</t>
  </si>
  <si>
    <t>79252 QUANAHTX 34.331147 99.794862</t>
  </si>
  <si>
    <t>79255 QUITAQUETX 34.530294 101.112242</t>
  </si>
  <si>
    <t>79256 ROARING SPRINGSTX 33.8988 100.779627</t>
  </si>
  <si>
    <t>79257 SILVERTONTX 34.530276 101.231636</t>
  </si>
  <si>
    <t>79258 SOUTH PLAINSTX 34.2233 101.3098</t>
  </si>
  <si>
    <t>79259 TELLTX 34.360556 100.444421</t>
  </si>
  <si>
    <t>79261 TURKEYTX 34.471438 100.681125</t>
  </si>
  <si>
    <t>79311 ABERNATHYTX 33.918215 101.909038</t>
  </si>
  <si>
    <t>79312 AMHERSTTX 33.964276 102.470139</t>
  </si>
  <si>
    <t>79313 ANTONTX 33.764605 102.182628</t>
  </si>
  <si>
    <t>79314 BLEDSOETX 33.599732 103.01691</t>
  </si>
  <si>
    <t>79316 BROWNFIELDTX 33.114634 102.335244</t>
  </si>
  <si>
    <t>79322 CROSBYTONTX 33.615264 101.187251</t>
  </si>
  <si>
    <t>79323 DENVER CITYTX 33.045396 102.829597</t>
  </si>
  <si>
    <t>79324 ENOCHSTX 33.849186 102.766694</t>
  </si>
  <si>
    <t>79325 FARWELLTX 34.406266 102.88889</t>
  </si>
  <si>
    <t>79326 FIELDTONTX 34.096037 102.273782</t>
  </si>
  <si>
    <t>79329 IDALOUTX 33.712719 101.656361</t>
  </si>
  <si>
    <t>79330 JUSTICEBURGTX 33.059332 101.188136</t>
  </si>
  <si>
    <t>79331 LAMESATX 32.742566 101.947581</t>
  </si>
  <si>
    <t>79336 LEVELLANDTX 33.60678 102.346502</t>
  </si>
  <si>
    <t>79339 LITTLEFIELDTX 33.941104 102.26138</t>
  </si>
  <si>
    <t>79342 LOOPTX 32.907927 102.399193</t>
  </si>
  <si>
    <t>79343 LORENZOTX 33.613025 101.473588</t>
  </si>
  <si>
    <t>79344 MAPLETX 33.863254 102.937377</t>
  </si>
  <si>
    <t>79345 MEADOWTX 33.321626 102.335356</t>
  </si>
  <si>
    <t>79346 MORTONTX 33.60672 102.830554</t>
  </si>
  <si>
    <t>79347 MULESHOETX 34.092356 102.830416</t>
  </si>
  <si>
    <t>79350 NEW DEALTX 33.759264 101.836964</t>
  </si>
  <si>
    <t>79351 ODONNELLTX 33.012658 101.816825</t>
  </si>
  <si>
    <t>79353 PEPTX 33.793276 102.577667</t>
  </si>
  <si>
    <t>79355 PLAINSTX 33.198324 102.828726</t>
  </si>
  <si>
    <t>79356 POSTTX 33.179125 101.298114</t>
  </si>
  <si>
    <t>79357 RALLSTX 33.614076 101.333726</t>
  </si>
  <si>
    <t>79358 ROPESVILLETX 33.470971 102.175804</t>
  </si>
  <si>
    <t>79359 SEAGRAVESTX 32.829754 102.511713</t>
  </si>
  <si>
    <t>79360 SEMINOLETX 32.740855 102.633848</t>
  </si>
  <si>
    <t>79363 SHALLOWATERTX 33.70454 102.01404</t>
  </si>
  <si>
    <t>79364 SLATONTX 33.494056 101.676862</t>
  </si>
  <si>
    <t>79366 RANSOM CANYONTX 33.530666 101.701602</t>
  </si>
  <si>
    <t>79367 SMYERTX 33.59177 102.169246</t>
  </si>
  <si>
    <t>79369 SPADETX 33.92557 102.156405</t>
  </si>
  <si>
    <t>79370 SPURTX 33.5143 100.806495</t>
  </si>
  <si>
    <t>79371 SUDANTX 34.11069 102.515367</t>
  </si>
  <si>
    <t>79372 SUNDOWNTX 33.448166 102.489842</t>
  </si>
  <si>
    <t>79373 TAHOKATX 33.213393 101.816599</t>
  </si>
  <si>
    <t>79376 TOKIOTX 33.180466 102.5637</t>
  </si>
  <si>
    <t>79377 WELCHTX 32.831334 102.08575</t>
  </si>
  <si>
    <t>79378 WELLMANTX 33.024809 102.465784</t>
  </si>
  <si>
    <t>79379 WHITEFACETX 33.50508 102.709036</t>
  </si>
  <si>
    <t>79380 WHITHARRALTX 33.735352 102.341818</t>
  </si>
  <si>
    <t>79381 WILSONTX 33.317009 101.68414</t>
  </si>
  <si>
    <t>79382 WOLFFORTHTX 33.463189 102.0182</t>
  </si>
  <si>
    <t>79383 NEW HOMETX 33.345098 101.920436</t>
  </si>
  <si>
    <t>79401 LUBBOCKTX 33.590675 101.8535</t>
  </si>
  <si>
    <t>79501 ANSONTX 32.752033 99.895945</t>
  </si>
  <si>
    <t>79502 ASPERMONTTX 33.178798 100.254017</t>
  </si>
  <si>
    <t>79503 AVOCATX 32.876337 99.696396</t>
  </si>
  <si>
    <t>79504 BAIRDTX 32.349303 99.315094</t>
  </si>
  <si>
    <t>79505 BENJAMINTX 33.555575 99.827086</t>
  </si>
  <si>
    <t>79506 BLACKWELLTX 32.14894 100.34437</t>
  </si>
  <si>
    <t>79508 BUFFALO GAPTX 32.285754 99.84264</t>
  </si>
  <si>
    <t>79510 CLYDETX 32.297494 99.5143</t>
  </si>
  <si>
    <t>79511 COAHOMATX 32.40398 101.278735</t>
  </si>
  <si>
    <t>79512 COLORADO CITYTX 32.401379 100.894293</t>
  </si>
  <si>
    <t>79516 DUNNTX 32.5669 100.8851</t>
  </si>
  <si>
    <t>79517 FLUVANNATX 32.834636 101.242194</t>
  </si>
  <si>
    <t>79518 GIRARDTX 33.354152 100.683782</t>
  </si>
  <si>
    <t>79519 GOLDSBOROTX 32.052124 99.664728</t>
  </si>
  <si>
    <t>79520 HAMLINTX 32.855676 100.157028</t>
  </si>
  <si>
    <t>79521 HASKELLTX 33.178152 99.654618</t>
  </si>
  <si>
    <t>79525 HAWLEYTX 32.63482 99.838024</t>
  </si>
  <si>
    <t>79526 HERMLEIGHTX 32.646162 100.789697</t>
  </si>
  <si>
    <t>79527 IRATX 32.638054 101.120171</t>
  </si>
  <si>
    <t>79528 JAYTONTX 33.263432 100.612028</t>
  </si>
  <si>
    <t>79529 KNOX CITYTX 33.449436 99.85547</t>
  </si>
  <si>
    <t>79530 LAWNTX 32.128065 99.748371</t>
  </si>
  <si>
    <t>79532 LORAINETX 32.319088 100.775761</t>
  </si>
  <si>
    <t>79533 LUEDERSTX 32.818622 99.624635</t>
  </si>
  <si>
    <t>79534 MC CAULLEYTX 32.789304 100.227809</t>
  </si>
  <si>
    <t>79535 MARYNEALTX 32.189962 100.511035</t>
  </si>
  <si>
    <t>79536 MERKELTX 32.469211 99.974072</t>
  </si>
  <si>
    <t>79537 NOLANTX 32.305249 100.222916</t>
  </si>
  <si>
    <t>79538 NOVICETX 31.954482 99.658081</t>
  </si>
  <si>
    <t>79539 O BRIENTX 33.356176 99.854694</t>
  </si>
  <si>
    <t>79540 OLD GLORYTX 33.240736 100.16442</t>
  </si>
  <si>
    <t>79541 OVALOTX 32.165444 99.822365</t>
  </si>
  <si>
    <t>79543 ROBYTX 32.697662 100.452174</t>
  </si>
  <si>
    <t>79544 ROCHESTERTX 33.30665 99.857494</t>
  </si>
  <si>
    <t>79545 ROSCOETX 32.407268 100.50259</t>
  </si>
  <si>
    <t>79546 ROTANTX 32.84633 100.489204</t>
  </si>
  <si>
    <t>79547 RULETX 33.186857 99.898492</t>
  </si>
  <si>
    <t>79549 SNYDERTX 32.962102 100.845962</t>
  </si>
  <si>
    <t>79553 STAMFORDTX 32.951305 99.728686</t>
  </si>
  <si>
    <t>79556 SWEETWATERTX 32.454395 100.334615</t>
  </si>
  <si>
    <t>79560 SYLVESTERTX 32.699349 100.196862</t>
  </si>
  <si>
    <t>79561 TRENTTX 32.487654 100.101036</t>
  </si>
  <si>
    <t>79562 TUSCOLATX 32.2027 99.92913</t>
  </si>
  <si>
    <t>79563 TYETX 32.42127 99.884798</t>
  </si>
  <si>
    <t>79565 WESTBROOKTX 32.307314 100.980164</t>
  </si>
  <si>
    <t>79566 WINGATETX 32.057283 100.128721</t>
  </si>
  <si>
    <t>79567 WINTERSTX 31.982401 99.932399</t>
  </si>
  <si>
    <t>79601 ABILENETX 32.613348 99.693246</t>
  </si>
  <si>
    <t>79607 DYESS AFBTX 32.42035 99.838138</t>
  </si>
  <si>
    <t>79701 MIDLANDTX 31.991996 102.076797</t>
  </si>
  <si>
    <t>The first number(the number between the - and comma)</t>
  </si>
  <si>
    <t>for each QB listed in</t>
  </si>
  <si>
    <t>Column I</t>
  </si>
  <si>
    <t>is the number of</t>
  </si>
  <si>
    <t>hyphen</t>
  </si>
  <si>
    <t>comma</t>
  </si>
  <si>
    <t>completions</t>
  </si>
  <si>
    <t>Aaron Rodgers QB GB-193, 290</t>
  </si>
  <si>
    <t>the QB had in 2013.</t>
  </si>
  <si>
    <t>Alex Smith QB KC-308, 508</t>
  </si>
  <si>
    <t>For example</t>
  </si>
  <si>
    <t>Andrew Luck QB IND-343, 570</t>
  </si>
  <si>
    <t>Aaron Rodgers had 193 completions and Michael Vick had 77.</t>
  </si>
  <si>
    <t>Andy Dalton QB CIN-363, 586</t>
  </si>
  <si>
    <t>Write Excel formulas</t>
  </si>
  <si>
    <t>Ben Roethlisberger QB PIT-375, 584</t>
  </si>
  <si>
    <t>that yield the number of completions</t>
  </si>
  <si>
    <t>Brandon Weeden QB CLE-141, 267</t>
  </si>
  <si>
    <t>for each QB.</t>
  </si>
  <si>
    <t>Cam Newton QB CAR-292, 473</t>
  </si>
  <si>
    <t>You cannot use Text to Columns</t>
  </si>
  <si>
    <t>Carson Palmer QB ARI-362, 572</t>
  </si>
  <si>
    <t>or Flash Fill</t>
  </si>
  <si>
    <t>Case Keenum QB HOU-137, 253</t>
  </si>
  <si>
    <t>12 pts</t>
  </si>
  <si>
    <t>Chad Henne QB JAX-305, 503</t>
  </si>
  <si>
    <t>Christian Ponder QB MIN-152, 239</t>
  </si>
  <si>
    <t>Colin Kaepernick QB SF-243, 416</t>
  </si>
  <si>
    <t>Drew Brees QB NO-446, 650</t>
  </si>
  <si>
    <t>EJ Manuel QB BUF-180, 306</t>
  </si>
  <si>
    <t>Eli Manning QB NYG-317, 551</t>
  </si>
  <si>
    <t>Geno Smith QB NYJ-247, 443</t>
  </si>
  <si>
    <t>Jake Locker QB TEN-111, 183</t>
  </si>
  <si>
    <t>Jason Campbell QB CLE-180, 317</t>
  </si>
  <si>
    <t>Jay Cutler QB CHI-224, 355</t>
  </si>
  <si>
    <t>Joe Flacco QB BAL-362, 614</t>
  </si>
  <si>
    <t>Josh McCown QB CHI-149, 224</t>
  </si>
  <si>
    <t>Kellen Clemens QB STL-142, 242</t>
  </si>
  <si>
    <t>Matt Cassel QB MIN-153, 254</t>
  </si>
  <si>
    <t>Matt McGloin QB OAK-118, 211</t>
  </si>
  <si>
    <t>Matt Ryan QB ATL-439, 651</t>
  </si>
  <si>
    <t>Matt Schaub QB HOU-219, 358</t>
  </si>
  <si>
    <t>Matthew Stafford QB DET-371, 634</t>
  </si>
  <si>
    <t>Michael Vick QB PHI-77, 141</t>
  </si>
  <si>
    <t>Mike Glennon QB TB-247, 416</t>
  </si>
  <si>
    <t>Nick Foles QB PHI-203, 317</t>
  </si>
  <si>
    <t>Peyton Manning QB DEN-450, 659</t>
  </si>
  <si>
    <t>Philip Rivers QB SD-378, 544</t>
  </si>
  <si>
    <t>Robert Griffin QB WSH-274, 456</t>
  </si>
  <si>
    <t>Russell Wilson QB SEA-257, 407</t>
  </si>
  <si>
    <t>Ryan Fitzpatrick QB TEN-217, 350</t>
  </si>
  <si>
    <t>Ryan Tannehill QB MIA-355, 588</t>
  </si>
  <si>
    <t>Sam Bradford QB STL-159, 262</t>
  </si>
  <si>
    <t>Terrelle Pryor QB OAK-156, 272</t>
  </si>
  <si>
    <t>Tom Brady QB NE-380, 628</t>
  </si>
  <si>
    <t>Tony Romo QB DAL-342, 535</t>
  </si>
  <si>
    <t>http://forecasts.org/data/index.htm</t>
  </si>
  <si>
    <t>Gross National Product</t>
  </si>
  <si>
    <t xml:space="preserve"> </t>
  </si>
  <si>
    <t>Billions of Dollars, Seasonally Adjusted Annual Rate</t>
  </si>
  <si>
    <t>Source: U.S. Department of Commerce, Bureau of Economic Analysis</t>
  </si>
  <si>
    <t xml:space="preserve">  DATE         GNP</t>
  </si>
  <si>
    <t>1959.1       498.8</t>
  </si>
  <si>
    <t>1959.2       512.0</t>
  </si>
  <si>
    <t>1959.3       513.1</t>
  </si>
  <si>
    <t>1959.4       517.3</t>
  </si>
  <si>
    <t>1960.1       530.9</t>
  </si>
  <si>
    <t>1960.2       530.2</t>
  </si>
  <si>
    <t>1960.3       533.2</t>
  </si>
  <si>
    <t>1960.4       528.1</t>
  </si>
  <si>
    <t>1961.1       532.6</t>
  </si>
  <si>
    <t>1961.2       543.4</t>
  </si>
  <si>
    <t>1961.3       553.9</t>
  </si>
  <si>
    <t>1961.4       567.1</t>
  </si>
  <si>
    <t>1962.1       580.5</t>
  </si>
  <si>
    <t>1962.2       588.0</t>
  </si>
  <si>
    <t>1962.3       595.2</t>
  </si>
  <si>
    <t>1962.4       599.2</t>
  </si>
  <si>
    <t>1963.1       608.0</t>
  </si>
  <si>
    <t>1963.2       616.5</t>
  </si>
  <si>
    <t>1963.3       629.4</t>
  </si>
  <si>
    <t>1963.4       639.0</t>
  </si>
  <si>
    <t>1964.1       655.5</t>
  </si>
  <si>
    <t>1964.2       664.6</t>
  </si>
  <si>
    <t>1964.3       676.3</t>
  </si>
  <si>
    <t>1964.4       681.1</t>
  </si>
  <si>
    <t>1965.1       702.0</t>
  </si>
  <si>
    <t>1965.2       714.8</t>
  </si>
  <si>
    <t>1965.3       731.6</t>
  </si>
  <si>
    <t>1965.4       753.6</t>
  </si>
  <si>
    <t>1966.1       777.4</t>
  </si>
  <si>
    <t>1966.2       786.7</t>
  </si>
  <si>
    <t>1966.3       799.9</t>
  </si>
  <si>
    <t>1966.4       813.9</t>
  </si>
  <si>
    <t>1967.1       824.6</t>
  </si>
  <si>
    <t>1967.2       829.1</t>
  </si>
  <si>
    <t>1967.3       844.4</t>
  </si>
  <si>
    <t>1967.4       860.0</t>
  </si>
  <si>
    <t>1968.1       887.3</t>
  </si>
  <si>
    <t>1968.2       911.8</t>
  </si>
  <si>
    <t>1968.3       927.2</t>
  </si>
  <si>
    <t>1968.4       944.1</t>
  </si>
  <si>
    <t>1969.1       968.2</t>
  </si>
  <si>
    <t>1969.2       983.2</t>
  </si>
  <si>
    <t>1969.3      1003.1</t>
  </si>
  <si>
    <t>1969.4      1011.3</t>
  </si>
  <si>
    <t>1970.1      1024.5</t>
  </si>
  <si>
    <t>1970.2      1041.0</t>
  </si>
  <si>
    <t>1970.3      1058.5</t>
  </si>
  <si>
    <t>1970.4      1060.3</t>
  </si>
  <si>
    <t>1971.1      1107.4</t>
  </si>
  <si>
    <t>1971.2      1128.6</t>
  </si>
  <si>
    <t>1971.3      1148.1</t>
  </si>
  <si>
    <t>1971.4      1160.9</t>
  </si>
  <si>
    <t>1972.1      1200.8</t>
  </si>
  <si>
    <t>1972.2      1235.8</t>
  </si>
  <si>
    <t>1972.3      1261.0</t>
  </si>
  <si>
    <t>1972.4      1298.8</t>
  </si>
  <si>
    <t>1973.1      1349.2</t>
  </si>
  <si>
    <t>1973.2      1386.1</t>
  </si>
  <si>
    <t>1973.3      1408.0</t>
  </si>
  <si>
    <t>1973.4      1449.7</t>
  </si>
  <si>
    <t>1974.1      1467.2</t>
  </si>
  <si>
    <t>1974.2      1504.2</t>
  </si>
  <si>
    <t>1974.3      1530.3</t>
  </si>
  <si>
    <t>1974.4      1565.2</t>
  </si>
  <si>
    <t>1975.1      1578.8</t>
  </si>
  <si>
    <t>1975.2      1615.0</t>
  </si>
  <si>
    <t>1975.3      1673.1</t>
  </si>
  <si>
    <t>1975.4      1726.7</t>
  </si>
  <si>
    <t>1976.1      1786.3</t>
  </si>
  <si>
    <t>1976.2      1820.0</t>
  </si>
  <si>
    <t>1976.3      1854.4</t>
  </si>
  <si>
    <t>1976.4      1903.5</t>
  </si>
  <si>
    <t>1977.1      1960.2</t>
  </si>
  <si>
    <t>1977.2      2027.8</t>
  </si>
  <si>
    <t>1977.3      2088.7</t>
  </si>
  <si>
    <t>1977.4      2131.5</t>
  </si>
  <si>
    <t>1978.1      2172.9</t>
  </si>
  <si>
    <t>1978.2      2295.8</t>
  </si>
  <si>
    <t>1978.3      2360.0</t>
  </si>
  <si>
    <t>1978.4      2443.3</t>
  </si>
  <si>
    <t>1979.1      2497.5</t>
  </si>
  <si>
    <t>1979.2      2559.8</t>
  </si>
  <si>
    <t>1979.3      2638.6</t>
  </si>
  <si>
    <t>1979.4      2701.3</t>
  </si>
  <si>
    <t>1980.1      2771.7</t>
  </si>
  <si>
    <t>1980.2      2773.7</t>
  </si>
  <si>
    <t>1980.3      2829.2</t>
  </si>
  <si>
    <t>1980.4      2948.7</t>
  </si>
  <si>
    <t>1981.1      3086.0</t>
  </si>
  <si>
    <t>1981.2      3118.3</t>
  </si>
  <si>
    <t>1981.3      3217.9</t>
  </si>
  <si>
    <t>1981.4      3242.0</t>
  </si>
  <si>
    <t>1982.1      3230.2</t>
  </si>
  <si>
    <t>1982.2      3289.8</t>
  </si>
  <si>
    <t>1982.3      3313.3</t>
  </si>
  <si>
    <t>1982.4      3349.2</t>
  </si>
  <si>
    <t>1983.1      3412.5</t>
  </si>
  <si>
    <t>1983.2      3526.2</t>
  </si>
  <si>
    <t>1983.3      3620.5</t>
  </si>
  <si>
    <t>1983.4      3728.0</t>
  </si>
  <si>
    <t>1984.1      3849.6</t>
  </si>
  <si>
    <t>1984.2      3945.9</t>
  </si>
  <si>
    <t>1984.3      4011.0</t>
  </si>
  <si>
    <t>1984.4      4065.8</t>
  </si>
  <si>
    <t>1985.1      4135.4</t>
  </si>
  <si>
    <t>1985.2      4197.8</t>
  </si>
  <si>
    <t>1985.3      4275.5</t>
  </si>
  <si>
    <t>1985.4      4344.8</t>
  </si>
  <si>
    <t>1986.1      4397.0</t>
  </si>
  <si>
    <t>1986.2      4429.6</t>
  </si>
  <si>
    <t>1986.3      4499.7</t>
  </si>
  <si>
    <t>1986.4      4547.1</t>
  </si>
  <si>
    <t>1987.1      4623.5</t>
  </si>
  <si>
    <t>1987.2      4710.3</t>
  </si>
  <si>
    <t>1987.3      4784.0</t>
  </si>
  <si>
    <t>1987.4      4906.8</t>
  </si>
  <si>
    <t>1988.1      4977.8</t>
  </si>
  <si>
    <t>1988.2      5085.1</t>
  </si>
  <si>
    <t>1988.3      5167.5</t>
  </si>
  <si>
    <t>1988.4      5276.6</t>
  </si>
  <si>
    <t>1989.1      5397.2</t>
  </si>
  <si>
    <t>1989.2      5479.1</t>
  </si>
  <si>
    <t>1989.3      5547.5</t>
  </si>
  <si>
    <t>1989.4      5614.1</t>
  </si>
  <si>
    <t>1990.1      5745.5</t>
  </si>
  <si>
    <t>1990.2      5825.8</t>
  </si>
  <si>
    <t>1990.3      5866.1</t>
  </si>
  <si>
    <t>1990.4      5891.5</t>
  </si>
  <si>
    <t>1991.1      5919.1</t>
  </si>
  <si>
    <t>1991.2      5983.6</t>
  </si>
  <si>
    <t>1991.3      6034.0</t>
  </si>
  <si>
    <t>1991.4      6106.8</t>
  </si>
  <si>
    <t>1992.1      6208.6</t>
  </si>
  <si>
    <t>1992.2      6301.1</t>
  </si>
  <si>
    <t>1992.3      6367.3</t>
  </si>
  <si>
    <t>1992.4      6492.4</t>
  </si>
  <si>
    <t>1993.1      6552.0</t>
  </si>
  <si>
    <t>1993.2      6620.6</t>
  </si>
  <si>
    <t>1993.3      6685.1</t>
  </si>
  <si>
    <t>1993.4      6809.1</t>
  </si>
  <si>
    <t>1994.1      6908.5</t>
  </si>
  <si>
    <t>1994.2      7032.4</t>
  </si>
  <si>
    <t>1994.3      7111.1</t>
  </si>
  <si>
    <t>1994.4      7232.6</t>
  </si>
  <si>
    <t>1995.1      7318.9</t>
  </si>
  <si>
    <t>1995.2      7367.9</t>
  </si>
  <si>
    <t>1995.3      7444.1</t>
  </si>
  <si>
    <t>1995.4      7552.7</t>
  </si>
  <si>
    <t>1996.1      7656.5</t>
  </si>
  <si>
    <t>1996.2      7800.3</t>
  </si>
  <si>
    <t>1996.3      7870.5</t>
  </si>
  <si>
    <t>1996.4      7997.7</t>
  </si>
  <si>
    <t>1997.1      8131.8</t>
  </si>
  <si>
    <t>1997.2      8291.8</t>
  </si>
  <si>
    <t>1997.3      8397.7</t>
  </si>
  <si>
    <t>1997.4      8480.4</t>
  </si>
  <si>
    <t>1998.1      8634.5</t>
  </si>
  <si>
    <t>1998.2      8700.3</t>
  </si>
  <si>
    <t>1998.3      8802.1</t>
  </si>
  <si>
    <t>1998.4      8975.4</t>
  </si>
  <si>
    <t>1999.1      9112.7</t>
  </si>
  <si>
    <t>1999.2      9195.9</t>
  </si>
  <si>
    <t>1999.3      9333.6</t>
  </si>
  <si>
    <t>1999.4      9546.0</t>
  </si>
  <si>
    <t>2000.1      9670.5</t>
  </si>
  <si>
    <t>2000.2      9846.4</t>
  </si>
  <si>
    <t>2000.3      9892.5</t>
  </si>
  <si>
    <t>2000.4      9982.8</t>
  </si>
  <si>
    <t>2001.1     10038.0</t>
  </si>
  <si>
    <t>2001.2     10081.0</t>
  </si>
  <si>
    <t>2001.3     10109.3</t>
  </si>
  <si>
    <t>2001.4     10188.1</t>
  </si>
  <si>
    <t>2002.1     10314.9</t>
  </si>
  <si>
    <t>2002.2     10356.7</t>
  </si>
  <si>
    <t>Gross National Product:</t>
  </si>
  <si>
    <t>Implicit Price Deflator</t>
  </si>
  <si>
    <t>1996=100, Seasonally Adjusted</t>
  </si>
  <si>
    <t xml:space="preserve">  DATE      GNPDEF</t>
  </si>
  <si>
    <t>1950.1       17.12</t>
  </si>
  <si>
    <t>1950.2       17.18</t>
  </si>
  <si>
    <t>1950.3       17.55</t>
  </si>
  <si>
    <t>1950.4       17.89</t>
  </si>
  <si>
    <t>1951.1       18.56</t>
  </si>
  <si>
    <t>1951.2       18.67</t>
  </si>
  <si>
    <t>1951.3       18.68</t>
  </si>
  <si>
    <t>1951.4       18.88</t>
  </si>
  <si>
    <t>1952.1       18.84</t>
  </si>
  <si>
    <t>1952.2       18.88</t>
  </si>
  <si>
    <t>1952.3       19.10</t>
  </si>
  <si>
    <t>1952.4       19.15</t>
  </si>
  <si>
    <t>1953.1       19.17</t>
  </si>
  <si>
    <t>1953.2       19.19</t>
  </si>
  <si>
    <t>1953.3       19.27</t>
  </si>
  <si>
    <t>1953.4       19.32</t>
  </si>
  <si>
    <t>1954.1       19.39</t>
  </si>
  <si>
    <t>1954.2       19.40</t>
  </si>
  <si>
    <t>1954.3       19.44</t>
  </si>
  <si>
    <t>1954.4       19.49</t>
  </si>
  <si>
    <t>1955.1       19.58</t>
  </si>
  <si>
    <t>1955.2       19.67</t>
  </si>
  <si>
    <t>1955.3       19.81</t>
  </si>
  <si>
    <t>1955.4       20.01</t>
  </si>
  <si>
    <t>1956.1       20.21</t>
  </si>
  <si>
    <t>1956.2       20.33</t>
  </si>
  <si>
    <t>1956.3       20.59</t>
  </si>
  <si>
    <t>1956.4       20.66</t>
  </si>
  <si>
    <t>1957.1       20.96</t>
  </si>
  <si>
    <t>1957.2       21.10</t>
  </si>
  <si>
    <t>1957.3       21.22</t>
  </si>
  <si>
    <t>1957.4       21.23</t>
  </si>
  <si>
    <t>1958.1       21.46</t>
  </si>
  <si>
    <t>1958.2       21.54</t>
  </si>
  <si>
    <t>1958.3       21.69</t>
  </si>
  <si>
    <t>1958.4       21.81</t>
  </si>
  <si>
    <t>1959.1       21.82</t>
  </si>
  <si>
    <t>1959.2       21.83</t>
  </si>
  <si>
    <t>1959.3       21.88</t>
  </si>
  <si>
    <t>1959.4       21.98</t>
  </si>
  <si>
    <t>1960.1       22.07</t>
  </si>
  <si>
    <t>1960.2       22.15</t>
  </si>
  <si>
    <t>1960.3       22.23</t>
  </si>
  <si>
    <t>1960.4       22.29</t>
  </si>
  <si>
    <t>1961.1       22.34</t>
  </si>
  <si>
    <t>1961.2       22.39</t>
  </si>
  <si>
    <t>1961.3       22.45</t>
  </si>
  <si>
    <t>1961.4       22.53</t>
  </si>
  <si>
    <t>1962.1       22.67</t>
  </si>
  <si>
    <t>1962.2       22.70</t>
  </si>
  <si>
    <t>1962.3       22.75</t>
  </si>
  <si>
    <t>1962.4       22.83</t>
  </si>
  <si>
    <t>1963.1       22.90</t>
  </si>
  <si>
    <t>1963.2       22.93</t>
  </si>
  <si>
    <t>1963.3       22.97</t>
  </si>
  <si>
    <t>1963.4       23.15</t>
  </si>
  <si>
    <t>1964.1       23.22</t>
  </si>
  <si>
    <t>1964.2       23.27</t>
  </si>
  <si>
    <t>1964.3       23.37</t>
  </si>
  <si>
    <t>1964.4       23.48</t>
  </si>
  <si>
    <t>1965.1       23.60</t>
  </si>
  <si>
    <t>1965.2       23.71</t>
  </si>
  <si>
    <t>1965.3       23.80</t>
  </si>
  <si>
    <t>1965.4       23.97</t>
  </si>
  <si>
    <t>1966.1       24.12</t>
  </si>
  <si>
    <t>1966.2       24.32</t>
  </si>
  <si>
    <t>1966.3       24.58</t>
  </si>
  <si>
    <t>1966.4       24.79</t>
  </si>
  <si>
    <t>1967.1       24.89</t>
  </si>
  <si>
    <t>1967.2       25.04</t>
  </si>
  <si>
    <t>1967.3       25.31</t>
  </si>
  <si>
    <t>1967.4       25.59</t>
  </si>
  <si>
    <t>1968.1       25.87</t>
  </si>
  <si>
    <t>1968.2       26.14</t>
  </si>
  <si>
    <t>1968.3       26.39</t>
  </si>
  <si>
    <t>1968.4       26.76</t>
  </si>
  <si>
    <t>1969.1       27.03</t>
  </si>
  <si>
    <t>1969.2       27.38</t>
  </si>
  <si>
    <t>1969.3       27.79</t>
  </si>
  <si>
    <t>1969.4       28.15</t>
  </si>
  <si>
    <t>1970.1       28.54</t>
  </si>
  <si>
    <t>1970.2       28.94</t>
  </si>
  <si>
    <t>1970.3       29.17</t>
  </si>
  <si>
    <t>1970.4       29.56</t>
  </si>
  <si>
    <t>1971.1       30.00</t>
  </si>
  <si>
    <t>1971.2       30.40</t>
  </si>
  <si>
    <t>1971.3       30.71</t>
  </si>
  <si>
    <t>1971.4       30.96</t>
  </si>
  <si>
    <t>1972.1       31.41</t>
  </si>
  <si>
    <t>1972.2       31.61</t>
  </si>
  <si>
    <t>1972.3       31.92</t>
  </si>
  <si>
    <t>1972.4       32.32</t>
  </si>
  <si>
    <t>1973.1       32.71</t>
  </si>
  <si>
    <t>1973.2       33.25</t>
  </si>
  <si>
    <t>1973.3       33.86</t>
  </si>
  <si>
    <t>1973.4       34.58</t>
  </si>
  <si>
    <t>1974.1       35.20</t>
  </si>
  <si>
    <t>1974.2       36.02</t>
  </si>
  <si>
    <t>1974.3       37.08</t>
  </si>
  <si>
    <t>1974.4       38.19</t>
  </si>
  <si>
    <t>1975.1       39.08</t>
  </si>
  <si>
    <t>1975.2       39.63</t>
  </si>
  <si>
    <t>1975.3       40.33</t>
  </si>
  <si>
    <t>1975.4       41.05</t>
  </si>
  <si>
    <t>1976.1       41.50</t>
  </si>
  <si>
    <t>1976.2       41.92</t>
  </si>
  <si>
    <t>1976.3       42.51</t>
  </si>
  <si>
    <t>1976.4       43.28</t>
  </si>
  <si>
    <t>1977.1       43.97</t>
  </si>
  <si>
    <t>1977.2       44.71</t>
  </si>
  <si>
    <t>1977.3       45.25</t>
  </si>
  <si>
    <t>1977.4       46.17</t>
  </si>
  <si>
    <t>1978.1       46.87</t>
  </si>
  <si>
    <t>1978.2       47.78</t>
  </si>
  <si>
    <t>1978.3       48.61</t>
  </si>
  <si>
    <t>1978.4       49.60</t>
  </si>
  <si>
    <t>1979.1       50.56</t>
  </si>
  <si>
    <t>1979.2       51.72</t>
  </si>
  <si>
    <t>1979.3       52.82</t>
  </si>
  <si>
    <t>1979.4       53.90</t>
  </si>
  <si>
    <t>1980.1       55.12</t>
  </si>
  <si>
    <t>1980.2       56.35</t>
  </si>
  <si>
    <t>1980.3       57.61</t>
  </si>
  <si>
    <t>1980.4       59.14</t>
  </si>
  <si>
    <t>1981.1       60.67</t>
  </si>
  <si>
    <t>1981.2       61.77</t>
  </si>
  <si>
    <t>1981.3       62.97</t>
  </si>
  <si>
    <t>1981.4       64.11</t>
  </si>
  <si>
    <t>1982.1       65.00</t>
  </si>
  <si>
    <t>1982.2       65.84</t>
  </si>
  <si>
    <t>1982.3       66.76</t>
  </si>
  <si>
    <t>1982.4       67.46</t>
  </si>
  <si>
    <t>1983.1       67.96</t>
  </si>
  <si>
    <t>1983.2       68.57</t>
  </si>
  <si>
    <t>1983.3       69.18</t>
  </si>
  <si>
    <t>1983.4       69.79</t>
  </si>
  <si>
    <t>1984.1       70.60</t>
  </si>
  <si>
    <t>1984.2       71.17</t>
  </si>
  <si>
    <t>1984.3       71.74</t>
  </si>
  <si>
    <t>1984.4       72.25</t>
  </si>
  <si>
    <t>1985.1       73.01</t>
  </si>
  <si>
    <t>1985.2       73.50</t>
  </si>
  <si>
    <t>1985.3       73.86</t>
  </si>
  <si>
    <t>1985.4       74.40</t>
  </si>
  <si>
    <t>1986.1       74.69</t>
  </si>
  <si>
    <t>1986.2       75.05</t>
  </si>
  <si>
    <t>1986.3       75.51</t>
  </si>
  <si>
    <t>1986.4       76.02</t>
  </si>
  <si>
    <t>1987.1       76.71</t>
  </si>
  <si>
    <t>1987.2       77.27</t>
  </si>
  <si>
    <t>1987.3       77.84</t>
  </si>
  <si>
    <t>1987.4       78.46</t>
  </si>
  <si>
    <t>1988.1       78.99</t>
  </si>
  <si>
    <t>1988.2       79.79</t>
  </si>
  <si>
    <t>1988.3       80.72</t>
  </si>
  <si>
    <t>1988.4       81.34</t>
  </si>
  <si>
    <t>1989.1       82.20</t>
  </si>
  <si>
    <t>1989.2       83.02</t>
  </si>
  <si>
    <t>1989.3       83.63</t>
  </si>
  <si>
    <t>1989.4       84.25</t>
  </si>
  <si>
    <t>1990.1       85.20</t>
  </si>
  <si>
    <t>1990.2       86.17</t>
  </si>
  <si>
    <t>1990.3       87.00</t>
  </si>
  <si>
    <t>1990.4       87.76</t>
  </si>
  <si>
    <t>1991.1       88.78</t>
  </si>
  <si>
    <t>1991.2       89.41</t>
  </si>
  <si>
    <t>1991.3       90.00</t>
  </si>
  <si>
    <t>1991.4       90.48</t>
  </si>
  <si>
    <t>1992.1       91.15</t>
  </si>
  <si>
    <t>1992.2       91.67</t>
  </si>
  <si>
    <t>1992.3       91.97</t>
  </si>
  <si>
    <t>1992.4       92.55</t>
  </si>
  <si>
    <t>1993.1       93.32</t>
  </si>
  <si>
    <t>1993.2       93.83</t>
  </si>
  <si>
    <t>1993.3       94.26</t>
  </si>
  <si>
    <t>1993.4       94.81</t>
  </si>
  <si>
    <t>1994.1       95.29</t>
  </si>
  <si>
    <t>1994.2       95.73</t>
  </si>
  <si>
    <t>1994.3       96.29</t>
  </si>
  <si>
    <t>1994.4       96.74</t>
  </si>
  <si>
    <t>1995.1       97.45</t>
  </si>
  <si>
    <t>1995.2       97.87</t>
  </si>
  <si>
    <t>1995.3       98.31</t>
  </si>
  <si>
    <t>1995.4       98.79</t>
  </si>
  <si>
    <t>1996.1       99.39</t>
  </si>
  <si>
    <t>1996.2       99.74</t>
  </si>
  <si>
    <t>1996.3      100.22</t>
  </si>
  <si>
    <t>1996.4      100.63</t>
  </si>
  <si>
    <t>1997.1      101.33</t>
  </si>
  <si>
    <t>1997.2      101.80</t>
  </si>
  <si>
    <t>1997.3      102.10</t>
  </si>
  <si>
    <t>1997.4      102.46</t>
  </si>
  <si>
    <t>1998.1      102.73</t>
  </si>
  <si>
    <t>1998.2      102.98</t>
  </si>
  <si>
    <t>1998.3      103.34</t>
  </si>
  <si>
    <t>1998.4      103.62</t>
  </si>
  <si>
    <t>1999.1      104.08</t>
  </si>
  <si>
    <t>1999.2      104.48</t>
  </si>
  <si>
    <t>1999.3      104.80</t>
  </si>
  <si>
    <t>1999.4      105.24</t>
  </si>
  <si>
    <t>2000.1      106.04</t>
  </si>
  <si>
    <t>2000.2      106.64</t>
  </si>
  <si>
    <t>2000.3      107.08</t>
  </si>
  <si>
    <t>2000.4      107.64</t>
  </si>
  <si>
    <t>2001.1      108.62</t>
  </si>
  <si>
    <t>2001.2      109.29</t>
  </si>
  <si>
    <t>2001.3      109.89</t>
  </si>
  <si>
    <t>2001.4      109.74</t>
  </si>
  <si>
    <t>2002.1      110.11</t>
  </si>
  <si>
    <t>2002.2      110.42</t>
  </si>
  <si>
    <t>Chain-type Price Index</t>
  </si>
  <si>
    <t xml:space="preserve">  DATE     GNPCTPI</t>
  </si>
  <si>
    <t>1950.1      17.100</t>
  </si>
  <si>
    <t>1950.2      17.180</t>
  </si>
  <si>
    <t>1950.3      17.530</t>
  </si>
  <si>
    <t>1950.4      17.810</t>
  </si>
  <si>
    <t>1951.1      18.430</t>
  </si>
  <si>
    <t>1951.2      18.520</t>
  </si>
  <si>
    <t>1951.3      18.580</t>
  </si>
  <si>
    <t>1951.4      18.820</t>
  </si>
  <si>
    <t>1952.1      18.820</t>
  </si>
  <si>
    <t>1952.2      18.900</t>
  </si>
  <si>
    <t>1952.3      19.050</t>
  </si>
  <si>
    <t>1952.4      19.130</t>
  </si>
  <si>
    <t>1953.1      19.150</t>
  </si>
  <si>
    <t>1953.2      19.190</t>
  </si>
  <si>
    <t>1953.3      19.260</t>
  </si>
  <si>
    <t>1953.4      19.330</t>
  </si>
  <si>
    <t>1954.1      19.410</t>
  </si>
  <si>
    <t>1954.2      19.440</t>
  </si>
  <si>
    <t>1954.3      19.440</t>
  </si>
  <si>
    <t>1954.4      19.470</t>
  </si>
  <si>
    <t>1955.1      19.540</t>
  </si>
  <si>
    <t>1955.2      19.660</t>
  </si>
  <si>
    <t>1955.3      19.790</t>
  </si>
  <si>
    <t>1955.4      19.930</t>
  </si>
  <si>
    <t>1956.1      20.120</t>
  </si>
  <si>
    <t>1956.2      20.310</t>
  </si>
  <si>
    <t>1956.3      20.540</t>
  </si>
  <si>
    <t>1956.4      20.660</t>
  </si>
  <si>
    <t>1957.1      20.900</t>
  </si>
  <si>
    <t>1957.2      21.050</t>
  </si>
  <si>
    <t>1957.3      21.210</t>
  </si>
  <si>
    <t>1957.4      21.320</t>
  </si>
  <si>
    <t>1958.1      21.510</t>
  </si>
  <si>
    <t>1958.2      21.610</t>
  </si>
  <si>
    <t>1958.3      21.680</t>
  </si>
  <si>
    <t>1958.4      21.730</t>
  </si>
  <si>
    <t>1959.1      21.780</t>
  </si>
  <si>
    <t>1959.2      21.830</t>
  </si>
  <si>
    <t>1959.3      21.890</t>
  </si>
  <si>
    <t>1959.4      21.990</t>
  </si>
  <si>
    <t>1960.1      22.030</t>
  </si>
  <si>
    <t>1960.2      22.130</t>
  </si>
  <si>
    <t>1960.3      22.230</t>
  </si>
  <si>
    <t>1960.4      22.330</t>
  </si>
  <si>
    <t>1961.1      22.360</t>
  </si>
  <si>
    <t>1961.2      22.400</t>
  </si>
  <si>
    <t>1961.3      22.450</t>
  </si>
  <si>
    <t>1961.4      22.500</t>
  </si>
  <si>
    <t>1962.1      22.640</t>
  </si>
  <si>
    <t>1962.2      22.700</t>
  </si>
  <si>
    <t>1962.3      22.760</t>
  </si>
  <si>
    <t>1962.4      22.840</t>
  </si>
  <si>
    <t>1963.1      22.920</t>
  </si>
  <si>
    <t>1963.2      22.940</t>
  </si>
  <si>
    <t>1963.3      22.970</t>
  </si>
  <si>
    <t>1963.4      23.110</t>
  </si>
  <si>
    <t>1964.1      23.190</t>
  </si>
  <si>
    <t>1964.2      23.270</t>
  </si>
  <si>
    <t>1964.3      23.380</t>
  </si>
  <si>
    <t>1964.4      23.490</t>
  </si>
  <si>
    <t>1965.1      23.600</t>
  </si>
  <si>
    <t>1965.2      23.700</t>
  </si>
  <si>
    <t>1965.3      23.810</t>
  </si>
  <si>
    <t>1965.4      23.970</t>
  </si>
  <si>
    <t>1966.1      24.110</t>
  </si>
  <si>
    <t>1966.2      24.330</t>
  </si>
  <si>
    <t>1966.3      24.570</t>
  </si>
  <si>
    <t>1966.4      24.780</t>
  </si>
  <si>
    <t>1967.1      24.900</t>
  </si>
  <si>
    <t>1967.2      25.060</t>
  </si>
  <si>
    <t>1967.3      25.290</t>
  </si>
  <si>
    <t>1967.4      25.570</t>
  </si>
  <si>
    <t>1968.1      25.860</t>
  </si>
  <si>
    <t>1968.2      26.150</t>
  </si>
  <si>
    <t>1968.3      26.390</t>
  </si>
  <si>
    <t>1968.4      26.760</t>
  </si>
  <si>
    <t>1969.1      27.020</t>
  </si>
  <si>
    <t>1969.2      27.380</t>
  </si>
  <si>
    <t>1969.3      27.780</t>
  </si>
  <si>
    <t>1969.4      28.140</t>
  </si>
  <si>
    <t>1970.1      28.530</t>
  </si>
  <si>
    <t>1970.2      28.940</t>
  </si>
  <si>
    <t>1970.3      29.170</t>
  </si>
  <si>
    <t>1970.4      29.550</t>
  </si>
  <si>
    <t>1971.1      29.990</t>
  </si>
  <si>
    <t>1971.2      30.400</t>
  </si>
  <si>
    <t>1971.3      30.710</t>
  </si>
  <si>
    <t>1971.4      30.960</t>
  </si>
  <si>
    <t>1972.1      31.420</t>
  </si>
  <si>
    <t>1972.2      31.610</t>
  </si>
  <si>
    <t>1972.3      31.920</t>
  </si>
  <si>
    <t>1972.4      32.300</t>
  </si>
  <si>
    <t>1973.1      32.730</t>
  </si>
  <si>
    <t>1973.2      33.270</t>
  </si>
  <si>
    <t>1973.3      33.910</t>
  </si>
  <si>
    <t>1973.4      34.490</t>
  </si>
  <si>
    <t>1974.1      35.180</t>
  </si>
  <si>
    <t>1974.2      35.960</t>
  </si>
  <si>
    <t>1974.3      37.060</t>
  </si>
  <si>
    <t>1974.4      38.190</t>
  </si>
  <si>
    <t>1975.1      39.070</t>
  </si>
  <si>
    <t>1975.2      39.620</t>
  </si>
  <si>
    <t>1975.3      40.350</t>
  </si>
  <si>
    <t>1975.4      41.050</t>
  </si>
  <si>
    <t>1976.1      41.490</t>
  </si>
  <si>
    <t>1976.2      41.940</t>
  </si>
  <si>
    <t>1976.3      42.520</t>
  </si>
  <si>
    <t>1976.4      43.250</t>
  </si>
  <si>
    <t>1977.1      43.980</t>
  </si>
  <si>
    <t>1977.2      44.700</t>
  </si>
  <si>
    <t>1977.3      45.330</t>
  </si>
  <si>
    <t>1977.4      46.090</t>
  </si>
  <si>
    <t>1978.1      46.860</t>
  </si>
  <si>
    <t>1978.2      47.800</t>
  </si>
  <si>
    <t>1978.3      48.650</t>
  </si>
  <si>
    <t>1978.4      49.630</t>
  </si>
  <si>
    <t>1979.1      50.600</t>
  </si>
  <si>
    <t>1979.2      51.750</t>
  </si>
  <si>
    <t>1979.3      52.810</t>
  </si>
  <si>
    <t>1979.4      53.870</t>
  </si>
  <si>
    <t>1980.1      55.090</t>
  </si>
  <si>
    <t>1980.2      56.350</t>
  </si>
  <si>
    <t>1980.3      57.630</t>
  </si>
  <si>
    <t>1980.4      59.170</t>
  </si>
  <si>
    <t>1981.1      60.680</t>
  </si>
  <si>
    <t>1981.2      61.770</t>
  </si>
  <si>
    <t>1981.3      62.960</t>
  </si>
  <si>
    <t>1981.4      64.110</t>
  </si>
  <si>
    <t>1982.1      65.010</t>
  </si>
  <si>
    <t>1982.2      65.850</t>
  </si>
  <si>
    <t>1982.3      66.760</t>
  </si>
  <si>
    <t>1982.4      67.440</t>
  </si>
  <si>
    <t>1983.1      67.990</t>
  </si>
  <si>
    <t>1983.2      68.610</t>
  </si>
  <si>
    <t>1983.3      69.180</t>
  </si>
  <si>
    <t>1983.4      69.770</t>
  </si>
  <si>
    <t>1984.1      70.600</t>
  </si>
  <si>
    <t>1984.2      71.190</t>
  </si>
  <si>
    <t>1984.3      71.750</t>
  </si>
  <si>
    <t>1984.4      72.250</t>
  </si>
  <si>
    <t>1985.1      73.010</t>
  </si>
  <si>
    <t>1985.2      73.500</t>
  </si>
  <si>
    <t>1985.3      73.890</t>
  </si>
  <si>
    <t>1985.4      74.410</t>
  </si>
  <si>
    <t>1986.1      74.690</t>
  </si>
  <si>
    <t>1986.2      75.050</t>
  </si>
  <si>
    <t>1986.3      75.520</t>
  </si>
  <si>
    <t>1986.4      76.060</t>
  </si>
  <si>
    <t>1987.1      76.740</t>
  </si>
  <si>
    <t>1987.2      77.270</t>
  </si>
  <si>
    <t>1987.3      77.840</t>
  </si>
  <si>
    <t>1987.4      78.460</t>
  </si>
  <si>
    <t>1988.1      78.990</t>
  </si>
  <si>
    <t>1988.2      79.800</t>
  </si>
  <si>
    <t>1988.3      80.730</t>
  </si>
  <si>
    <t>1988.4      81.360</t>
  </si>
  <si>
    <t>1989.1      82.210</t>
  </si>
  <si>
    <t>1989.2      83.030</t>
  </si>
  <si>
    <t>1989.3      83.630</t>
  </si>
  <si>
    <t>1989.4      84.260</t>
  </si>
  <si>
    <t>1990.1      85.210</t>
  </si>
  <si>
    <t>1990.2      86.180</t>
  </si>
  <si>
    <t>1990.3      87.010</t>
  </si>
  <si>
    <t>1990.4      87.780</t>
  </si>
  <si>
    <t>1991.1      88.790</t>
  </si>
  <si>
    <t>1991.2      89.420</t>
  </si>
  <si>
    <t>1991.3      89.990</t>
  </si>
  <si>
    <t>1991.4      90.470</t>
  </si>
  <si>
    <t>1992.1      91.160</t>
  </si>
  <si>
    <t>1992.2      91.680</t>
  </si>
  <si>
    <t>1992.3      91.980</t>
  </si>
  <si>
    <t>1992.4      92.560</t>
  </si>
  <si>
    <t>1993.1      93.330</t>
  </si>
  <si>
    <t>1993.2      93.840</t>
  </si>
  <si>
    <t>1993.3      94.270</t>
  </si>
  <si>
    <t>1993.4      94.800</t>
  </si>
  <si>
    <t>1994.1      95.300</t>
  </si>
  <si>
    <t>1994.2      95.730</t>
  </si>
  <si>
    <t>1994.3      96.300</t>
  </si>
  <si>
    <t>1994.4      96.750</t>
  </si>
  <si>
    <t>1995.1      97.460</t>
  </si>
  <si>
    <t>1995.2      97.870</t>
  </si>
  <si>
    <t>1995.3      98.310</t>
  </si>
  <si>
    <t>1995.4      98.800</t>
  </si>
  <si>
    <t>1996.1      99.400</t>
  </si>
  <si>
    <t>1996.2      99.750</t>
  </si>
  <si>
    <t>1996.3     100.230</t>
  </si>
  <si>
    <t>1996.4     100.630</t>
  </si>
  <si>
    <t>1997.1     101.340</t>
  </si>
  <si>
    <t>1997.2     101.800</t>
  </si>
  <si>
    <t>1997.3     102.100</t>
  </si>
  <si>
    <t>1997.4     102.460</t>
  </si>
  <si>
    <t>1998.1     102.730</t>
  </si>
  <si>
    <t>1998.2     102.980</t>
  </si>
  <si>
    <t>1998.3     103.340</t>
  </si>
  <si>
    <t>1998.4     103.620</t>
  </si>
  <si>
    <t>1999.1     104.080</t>
  </si>
  <si>
    <t>1999.2     104.480</t>
  </si>
  <si>
    <t>1999.3     104.800</t>
  </si>
  <si>
    <t>1999.4     105.240</t>
  </si>
  <si>
    <t>2000.1     106.050</t>
  </si>
  <si>
    <t>2000.2     106.650</t>
  </si>
  <si>
    <t>2000.3     107.090</t>
  </si>
  <si>
    <t>2000.4     107.640</t>
  </si>
  <si>
    <t>2001.1     108.630</t>
  </si>
  <si>
    <t>2001.2     109.290</t>
  </si>
  <si>
    <t>2001.3     109.890</t>
  </si>
  <si>
    <t>2001.4     109.750</t>
  </si>
  <si>
    <t>2002.1     110.110</t>
  </si>
  <si>
    <t>2002.2     110.420</t>
  </si>
  <si>
    <t xml:space="preserve">http://www.forecasts.org/data/data/GNPC92.htm </t>
  </si>
  <si>
    <t>Real Gross National Product</t>
  </si>
  <si>
    <t>Billions of Chained 1992 Dollars, Seasonally Adjusted Annual Rate</t>
  </si>
  <si>
    <t xml:space="preserve">  DATE      GNPC92</t>
  </si>
  <si>
    <t>1950.1      1544.8</t>
  </si>
  <si>
    <t>1950.2      1591.5</t>
  </si>
  <si>
    <t>1950.3      1652.7</t>
  </si>
  <si>
    <t>1950.4      1687.2</t>
  </si>
  <si>
    <t>1951.1      1701.2</t>
  </si>
  <si>
    <t>1951.2      1733.7</t>
  </si>
  <si>
    <t>1951.3      1768.4</t>
  </si>
  <si>
    <t>1951.4      1771.6</t>
  </si>
  <si>
    <t>1952.1      1789.5</t>
  </si>
  <si>
    <t>1952.2      1789.3</t>
  </si>
  <si>
    <t>1952.3      1801.2</t>
  </si>
  <si>
    <t>1952.4      1856.1</t>
  </si>
  <si>
    <t>1953.1      1892.4</t>
  </si>
  <si>
    <t>1953.2      1907.7</t>
  </si>
  <si>
    <t>1953.3      1896.5</t>
  </si>
  <si>
    <t>1953.4      1867.3</t>
  </si>
  <si>
    <t>1954.1      1859.9</t>
  </si>
  <si>
    <t>1954.2      1858.4</t>
  </si>
  <si>
    <t>1954.3      1879.0</t>
  </si>
  <si>
    <t>1954.4      1917.1</t>
  </si>
  <si>
    <t>1955.1      1971.3</t>
  </si>
  <si>
    <t>1955.2      2005.9</t>
  </si>
  <si>
    <t>1955.3      2031.8</t>
  </si>
  <si>
    <t>1955.4      2042.4</t>
  </si>
  <si>
    <t>1956.1      2037.0</t>
  </si>
  <si>
    <t>1956.2      2050.9</t>
  </si>
  <si>
    <t>1956.3      2047.1</t>
  </si>
  <si>
    <t>1956.4      2078.0</t>
  </si>
  <si>
    <t>1957.1      2091.7</t>
  </si>
  <si>
    <t>1957.2      2087.2</t>
  </si>
  <si>
    <t>1957.3      2108.6</t>
  </si>
  <si>
    <t>1957.4      2082.2</t>
  </si>
  <si>
    <t>1958.1      2024.5</t>
  </si>
  <si>
    <t>1958.2      2036.7</t>
  </si>
  <si>
    <t>1958.3      2083.8</t>
  </si>
  <si>
    <t>1958.4      2131.9</t>
  </si>
  <si>
    <t>1959.1      2176.2</t>
  </si>
  <si>
    <t>1959.2      2234.5</t>
  </si>
  <si>
    <t>1959.3      2233.5</t>
  </si>
  <si>
    <t>1959.4      2243.9</t>
  </si>
  <si>
    <t>1960.1      2291.6</t>
  </si>
  <si>
    <t>1960.2      2278.2</t>
  </si>
  <si>
    <t>1960.3      2281.6</t>
  </si>
  <si>
    <t>1960.4      2252.7</t>
  </si>
  <si>
    <t>1961.1      2266.8</t>
  </si>
  <si>
    <t>1961.2      2306.3</t>
  </si>
  <si>
    <t>1961.3      2347.1</t>
  </si>
  <si>
    <t>1961.4      2395.9</t>
  </si>
  <si>
    <t>1962.1      2437.4</t>
  </si>
  <si>
    <t>1962.2      2464.4</t>
  </si>
  <si>
    <t>1962.3      2488.4</t>
  </si>
  <si>
    <t>1962.4      2495.9</t>
  </si>
  <si>
    <t>1963.1      2526.9</t>
  </si>
  <si>
    <t>1963.2      2555.5</t>
  </si>
  <si>
    <t>1963.3      2604.0</t>
  </si>
  <si>
    <t>1963.4      2622.9</t>
  </si>
  <si>
    <t>1964.1      2686.8</t>
  </si>
  <si>
    <t>1964.2      2716.8</t>
  </si>
  <si>
    <t>1964.3      2749.5</t>
  </si>
  <si>
    <t>1964.4      2758.1</t>
  </si>
  <si>
    <t>1965.1      2830.0</t>
  </si>
  <si>
    <t>1965.2      2868.2</t>
  </si>
  <si>
    <t>1965.3      2918.9</t>
  </si>
  <si>
    <t>1965.4      2988.6</t>
  </si>
  <si>
    <t>1966.1      3061.1</t>
  </si>
  <si>
    <t>1966.2      3074.2</t>
  </si>
  <si>
    <t>1966.3      3094.7</t>
  </si>
  <si>
    <t>1966.4      3121.4</t>
  </si>
  <si>
    <t>1967.1      3145.9</t>
  </si>
  <si>
    <t>1967.2      3147.7</t>
  </si>
  <si>
    <t>1967.3      3174.4</t>
  </si>
  <si>
    <t>1967.4      3197.5</t>
  </si>
  <si>
    <t>1968.1      3256.2</t>
  </si>
  <si>
    <t>1968.2      3312.5</t>
  </si>
  <si>
    <t>1968.3      3337.3</t>
  </si>
  <si>
    <t>1968.4      3352.2</t>
  </si>
  <si>
    <t>1969.1      3402.8</t>
  </si>
  <si>
    <t>1969.2      3410.3</t>
  </si>
  <si>
    <t>1969.3      3428.5</t>
  </si>
  <si>
    <t>1969.4      3411.4</t>
  </si>
  <si>
    <t>1970.1      3406.0</t>
  </si>
  <si>
    <t>1970.2      3411.9</t>
  </si>
  <si>
    <t>1970.3      3442.9</t>
  </si>
  <si>
    <t>1970.4      3407.4</t>
  </si>
  <si>
    <t>1971.1      3503.3</t>
  </si>
  <si>
    <t>1971.2      3524.3</t>
  </si>
  <si>
    <t>1971.3      3544.7</t>
  </si>
  <si>
    <t>1971.4      3556.0</t>
  </si>
  <si>
    <t>1972.1      3627.9</t>
  </si>
  <si>
    <t>1972.2      3710.7</t>
  </si>
  <si>
    <t>1972.3      3751.2</t>
  </si>
  <si>
    <t>1972.4      3815.3</t>
  </si>
  <si>
    <t>1973.1      3921.5</t>
  </si>
  <si>
    <t>1973.2      3950.4</t>
  </si>
  <si>
    <t>1973.3      3944.1</t>
  </si>
  <si>
    <t>1973.4      3984.4</t>
  </si>
  <si>
    <t>1974.1      3952.4</t>
  </si>
  <si>
    <t>1974.2      3964.3</t>
  </si>
  <si>
    <t>1974.3      3917.6</t>
  </si>
  <si>
    <t>1974.4      3886.1</t>
  </si>
  <si>
    <t>1975.1      3827.3</t>
  </si>
  <si>
    <t>1975.2      3861.8</t>
  </si>
  <si>
    <t>1975.3      3936.1</t>
  </si>
  <si>
    <t>1975.4      3987.9</t>
  </si>
  <si>
    <t>1976.1      4078.8</t>
  </si>
  <si>
    <t>1976.2      4107.9</t>
  </si>
  <si>
    <t>1976.3      4124.8</t>
  </si>
  <si>
    <t>1976.4      4163.7</t>
  </si>
  <si>
    <t>1977.1      4219.4</t>
  </si>
  <si>
    <t>1977.2      4302.2</t>
  </si>
  <si>
    <t>1977.3      4371.2</t>
  </si>
  <si>
    <t>1977.4      4365.0</t>
  </si>
  <si>
    <t>1978.1      4388.6</t>
  </si>
  <si>
    <t>1978.2      4546.1</t>
  </si>
  <si>
    <t>1978.3      4591.1</t>
  </si>
  <si>
    <t>1978.4      4649.0</t>
  </si>
  <si>
    <t>1979.1      4652.6</t>
  </si>
  <si>
    <t>1979.2      4668.7</t>
  </si>
  <si>
    <t>1979.3      4708.8</t>
  </si>
  <si>
    <t>1979.4      4719.5</t>
  </si>
  <si>
    <t>1980.1      4743.0</t>
  </si>
  <si>
    <t>1980.2      4625.6</t>
  </si>
  <si>
    <t>1980.3      4617.8</t>
  </si>
  <si>
    <t>1980.4      4696.6</t>
  </si>
  <si>
    <t>1981.1      4787.7</t>
  </si>
  <si>
    <t>1981.2      4742.6</t>
  </si>
  <si>
    <t>1981.3      4801.4</t>
  </si>
  <si>
    <t>1981.4      4747.9</t>
  </si>
  <si>
    <t>1982.1      4658.5</t>
  </si>
  <si>
    <t>1982.2      4682.9</t>
  </si>
  <si>
    <t>1982.3      4651.1</t>
  </si>
  <si>
    <t>1982.4      4655.6</t>
  </si>
  <si>
    <t>1983.1      4700.1</t>
  </si>
  <si>
    <t>1983.2      4804.4</t>
  </si>
  <si>
    <t>1983.3      4891.3</t>
  </si>
  <si>
    <t>1983.4      4983.5</t>
  </si>
  <si>
    <t>1984.1      5092.6</t>
  </si>
  <si>
    <t>1984.2      5172.4</t>
  </si>
  <si>
    <t>1984.3      5209.5</t>
  </si>
  <si>
    <t>1984.4      5237.5</t>
  </si>
  <si>
    <t>1985.1      5280.3</t>
  </si>
  <si>
    <t>1985.2      5310.8</t>
  </si>
  <si>
    <t>1985.3      5378.4</t>
  </si>
  <si>
    <t>1985.4      5417.5</t>
  </si>
  <si>
    <t>1986.1      5481.1</t>
  </si>
  <si>
    <t>1986.2      5480.1</t>
  </si>
  <si>
    <t>1986.3      5510.4</t>
  </si>
  <si>
    <t>1986.4      5533.1</t>
  </si>
  <si>
    <t>1987.1      5568.7</t>
  </si>
  <si>
    <t>1987.2      5628.7</t>
  </si>
  <si>
    <t>1987.3      5676.0</t>
  </si>
  <si>
    <t>1987.4      5759.6</t>
  </si>
  <si>
    <t>1988.1      5802.3</t>
  </si>
  <si>
    <t>1988.2      5857.5</t>
  </si>
  <si>
    <t>1988.3      5889.4</t>
  </si>
  <si>
    <t>1988.4      5964.9</t>
  </si>
  <si>
    <t>1989.1      6023.1</t>
  </si>
  <si>
    <t>1989.2      6065.5</t>
  </si>
  <si>
    <t>1989.3      6101.8</t>
  </si>
  <si>
    <t>1989.4      6112.3</t>
  </si>
  <si>
    <t>1990.1      6172.8</t>
  </si>
  <si>
    <t>1990.2      6188.0</t>
  </si>
  <si>
    <t>1990.3      6155.7</t>
  </si>
  <si>
    <t>1990.4      6111.3</t>
  </si>
  <si>
    <t>1991.1      6074.3</t>
  </si>
  <si>
    <t>1991.2      6086.4</t>
  </si>
  <si>
    <t>1991.3      6099.2</t>
  </si>
  <si>
    <t>1991.4      6119.5</t>
  </si>
  <si>
    <t>1992.1      6192.0</t>
  </si>
  <si>
    <t>1992.2      6225.2</t>
  </si>
  <si>
    <t>1992.3      6270.3</t>
  </si>
  <si>
    <t>1992.4      6334.6</t>
  </si>
  <si>
    <t>1993.1      6351.3</t>
  </si>
  <si>
    <t>1993.2      6375.9</t>
  </si>
  <si>
    <t>1993.3      6415.3</t>
  </si>
  <si>
    <t>1993.4      6489.7</t>
  </si>
  <si>
    <t>1994.1      6540.5</t>
  </si>
  <si>
    <t>1994.2      6609.3</t>
  </si>
  <si>
    <t>1994.3      6635.6</t>
  </si>
  <si>
    <t>1994.4      6691.2</t>
  </si>
  <si>
    <t>1995.1      6735.9</t>
  </si>
  <si>
    <t>1995.2      6746.3</t>
  </si>
  <si>
    <t>1995.3      6788.9</t>
  </si>
  <si>
    <t>1995.4      6846.8</t>
  </si>
  <si>
    <t>1996.1      6902.1</t>
  </si>
  <si>
    <t>1996.2      6999.0</t>
  </si>
  <si>
    <t>1996.3      7027.1</t>
  </si>
  <si>
    <t>1996.4      7105.3</t>
  </si>
  <si>
    <t>1997.1      7167.8</t>
  </si>
  <si>
    <t>1997.2      7239.3</t>
  </si>
  <si>
    <t>1997.3      7307.0</t>
  </si>
  <si>
    <t>1997.4      7350.7</t>
  </si>
  <si>
    <t>1998.1      7455.2</t>
  </si>
  <si>
    <t>1998.2      7485.9</t>
  </si>
  <si>
    <t>1998.3      7546.7</t>
  </si>
  <si>
    <t>1998.4      7663.3</t>
  </si>
  <si>
    <t>1999.1      7746.3</t>
  </si>
  <si>
    <t>1999.2      7777.4</t>
  </si>
  <si>
    <t>Columns C E and G contain answer</t>
  </si>
  <si>
    <t>Billions of Chained 1996 Dollars, Seasonally Adjusted Annual Rate</t>
  </si>
  <si>
    <t xml:space="preserve">  DATE      GNPC96</t>
  </si>
  <si>
    <t>Quarter#</t>
  </si>
  <si>
    <t>GNP Value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</si>
  <si>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</si>
  <si>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</si>
  <si>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</si>
  <si>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</si>
  <si>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</si>
  <si>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</si>
  <si>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</si>
  <si>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</si>
  <si>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</si>
  <si>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</si>
  <si>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</si>
  <si>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</si>
  <si>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</si>
  <si>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</si>
  <si>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</si>
  <si>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</si>
  <si>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</si>
  <si>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1954.2      1952.6</t>
  </si>
  <si>
    <t>1954.3      1973.7</t>
  </si>
  <si>
    <t>1954.4      2014.1</t>
  </si>
  <si>
    <t>1955.1      2071.6</t>
  </si>
  <si>
    <t>1955.2      2104.3</t>
  </si>
  <si>
    <t>1955.3      2132.4</t>
  </si>
  <si>
    <t>1955.4      2143.9</t>
  </si>
  <si>
    <t>1956.1      2136.4</t>
  </si>
  <si>
    <t>1956.2      2152.8</t>
  </si>
  <si>
    <t>1956.3      2150.8</t>
  </si>
  <si>
    <t>1956.4      2184.1</t>
  </si>
  <si>
    <t>1957.1      2198.8</t>
  </si>
  <si>
    <t>1957.2      2195.0</t>
  </si>
  <si>
    <t>1957.3      2215.5</t>
  </si>
  <si>
    <t>1957.4      2189.2</t>
  </si>
  <si>
    <t>1958.1      2131.0</t>
  </si>
  <si>
    <t>1958.2      2143.6</t>
  </si>
  <si>
    <t>1958.3      2190.9</t>
  </si>
  <si>
    <t>1958.4      2239.7</t>
  </si>
  <si>
    <t>1959.1      2286.2</t>
  </si>
  <si>
    <t>1959.2      2345.5</t>
  </si>
  <si>
    <t>1959.3      2345.5</t>
  </si>
  <si>
    <t>1959.4      2354.1</t>
  </si>
  <si>
    <t>1960.1      2405.4</t>
  </si>
  <si>
    <t>1960.2      2393.9</t>
  </si>
  <si>
    <t>1960.3      2398.9</t>
  </si>
  <si>
    <t>1960.4      2369.3</t>
  </si>
  <si>
    <t>1961.1      2383.7</t>
  </si>
  <si>
    <t>1961.2      2427.1</t>
  </si>
  <si>
    <t>1961.3      2467.2</t>
  </si>
  <si>
    <t>1961.4      2517.5</t>
  </si>
  <si>
    <t>1962.1      2561.0</t>
  </si>
  <si>
    <t>1962.2      2590.3</t>
  </si>
  <si>
    <t>1962.3      2615.7</t>
  </si>
  <si>
    <t>1962.4      2625.1</t>
  </si>
  <si>
    <t>1963.1      2654.8</t>
  </si>
  <si>
    <t>1963.2      2688.2</t>
  </si>
  <si>
    <t>1963.3      2739.8</t>
  </si>
  <si>
    <t>1963.4      2760.3</t>
  </si>
  <si>
    <t>1964.1      2823.2</t>
  </si>
  <si>
    <t>1964.2      2855.7</t>
  </si>
  <si>
    <t>1964.3      2894.7</t>
  </si>
  <si>
    <t>1964.4      2900.5</t>
  </si>
  <si>
    <t>1965.1      2974.0</t>
  </si>
  <si>
    <t>1965.2      3014.6</t>
  </si>
  <si>
    <t>1965.3      3073.6</t>
  </si>
  <si>
    <t>1965.4      3144.5</t>
  </si>
  <si>
    <t>1966.1      3222.6</t>
  </si>
  <si>
    <t>1966.2      3234.8</t>
  </si>
  <si>
    <t>1966.3      3254.7</t>
  </si>
  <si>
    <t>1966.4      3283.7</t>
  </si>
  <si>
    <t>1967.1      3313.4</t>
  </si>
  <si>
    <t>1967.2      3310.7</t>
  </si>
  <si>
    <t>1967.3      3336.6</t>
  </si>
  <si>
    <t>1967.4      3360.8</t>
  </si>
  <si>
    <t>1968.1      3429.2</t>
  </si>
  <si>
    <t>1968.2      3488.3</t>
  </si>
  <si>
    <t>1968.3      3513.4</t>
  </si>
  <si>
    <t>1968.4      3528.1</t>
  </si>
  <si>
    <t>1969.1      3582.2</t>
  </si>
  <si>
    <t>1969.2      3590.6</t>
  </si>
  <si>
    <t>1969.3      3610.3</t>
  </si>
  <si>
    <t>1969.4      3593.3</t>
  </si>
  <si>
    <t>1970.1      3589.1</t>
  </si>
  <si>
    <t>1970.2      3597.4</t>
  </si>
  <si>
    <t>1970.3      3628.3</t>
  </si>
  <si>
    <t>1970.4      3587.6</t>
  </si>
  <si>
    <t>1971.1      3691.3</t>
  </si>
  <si>
    <t>1971.2      3712.8</t>
  </si>
  <si>
    <t>1971.3      3738.4</t>
  </si>
  <si>
    <t>1971.4      3749.2</t>
  </si>
  <si>
    <t>1972.1      3823.4</t>
  </si>
  <si>
    <t>1972.2      3910.0</t>
  </si>
  <si>
    <t>1972.3      3950.7</t>
  </si>
  <si>
    <t>1972.4      4018.7</t>
  </si>
  <si>
    <t>1973.1      4125.0</t>
  </si>
  <si>
    <t>1973.2      4168.3</t>
  </si>
  <si>
    <t>1973.3      4158.0</t>
  </si>
  <si>
    <t>1973.4      4192.5</t>
  </si>
  <si>
    <t>1974.1      4168.1</t>
  </si>
  <si>
    <t>1974.2      4176.5</t>
  </si>
  <si>
    <t>1974.3      4126.5</t>
  </si>
  <si>
    <t>1974.4      4098.0</t>
  </si>
  <si>
    <t>1975.1      4040.1</t>
  </si>
  <si>
    <t>1975.2      4075.6</t>
  </si>
  <si>
    <t>1975.3      4148.4</t>
  </si>
  <si>
    <t>1975.4      4206.7</t>
  </si>
  <si>
    <t>1976.1      4304.2</t>
  </si>
  <si>
    <t>1976.2      4341.2</t>
  </si>
  <si>
    <t>1976.3      4362.0</t>
  </si>
  <si>
    <t>1976.4      4398.4</t>
  </si>
  <si>
    <t>1977.1      4457.6</t>
  </si>
  <si>
    <t>1977.2      4535.9</t>
  </si>
  <si>
    <t>1977.3      4616.4</t>
  </si>
  <si>
    <t>1977.4      4616.6</t>
  </si>
  <si>
    <t>1978.1      4636.0</t>
  </si>
  <si>
    <t>1978.2      4804.8</t>
  </si>
  <si>
    <t>1978.3      4854.6</t>
  </si>
  <si>
    <t>1978.4      4925.8</t>
  </si>
  <si>
    <t>1979.1      4939.6</t>
  </si>
  <si>
    <t>1979.2      4949.3</t>
  </si>
  <si>
    <t>1979.3      4995.6</t>
  </si>
  <si>
    <t>1979.4      5011.4</t>
  </si>
  <si>
    <t>1980.1      5028.8</t>
  </si>
  <si>
    <t>1980.2      4922.5</t>
  </si>
  <si>
    <t>1980.3      4911.3</t>
  </si>
  <si>
    <t>1980.4      4986.3</t>
  </si>
  <si>
    <t>1981.1      5086.4</t>
  </si>
  <si>
    <t>1981.2      5048.1</t>
  </si>
  <si>
    <t>1981.3      5110.5</t>
  </si>
  <si>
    <t>1981.4      5056.8</t>
  </si>
  <si>
    <t>1982.1      4969.4</t>
  </si>
  <si>
    <t>1982.2      4996.9</t>
  </si>
  <si>
    <t>1982.3      4963.4</t>
  </si>
  <si>
    <t>1982.4      4964.8</t>
  </si>
  <si>
    <t>1983.1      5021.5</t>
  </si>
  <si>
    <t>1983.2      5142.2</t>
  </si>
  <si>
    <t>1983.3      5233.9</t>
  </si>
  <si>
    <t>1983.4      5342.0</t>
  </si>
  <si>
    <t>1984.1      5452.6</t>
  </si>
  <si>
    <t>1984.2      5544.3</t>
  </si>
  <si>
    <t>1984.3      5591.1</t>
  </si>
  <si>
    <t>1984.4      5627.1</t>
  </si>
  <si>
    <t>1985.1      5664.3</t>
  </si>
  <si>
    <t>1985.2      5710.9</t>
  </si>
  <si>
    <t>1985.3      5788.6</t>
  </si>
  <si>
    <t>1985.4      5839.6</t>
  </si>
  <si>
    <t>1986.1      5887.3</t>
  </si>
  <si>
    <t>1986.2      5901.9</t>
  </si>
  <si>
    <t>1986.3      5959.0</t>
  </si>
  <si>
    <t>1986.4      5981.7</t>
  </si>
  <si>
    <t>1987.1      6027.6</t>
  </si>
  <si>
    <t>1987.2      6095.8</t>
  </si>
  <si>
    <t>1987.3      6145.8</t>
  </si>
  <si>
    <t>1987.4      6254.1</t>
  </si>
  <si>
    <t>1988.1      6302.0</t>
  </si>
  <si>
    <t>1988.2      6372.8</t>
  </si>
  <si>
    <t>1988.3      6402.0</t>
  </si>
  <si>
    <t>1988.4      6487.4</t>
  </si>
  <si>
    <t>1989.1      6565.6</t>
  </si>
  <si>
    <t>1989.2      6599.7</t>
  </si>
  <si>
    <t>1989.3      6633.4</t>
  </si>
  <si>
    <t>1989.4      6663.4</t>
  </si>
  <si>
    <t>1990.1      6743.6</t>
  </si>
  <si>
    <t>1990.2      6760.8</t>
  </si>
  <si>
    <t>1990.3      6742.6</t>
  </si>
  <si>
    <t>1990.4      6713.3</t>
  </si>
  <si>
    <t>1991.1      6667.4</t>
  </si>
  <si>
    <t>1991.2      6692.1</t>
  </si>
  <si>
    <t>1991.3      6704.7</t>
  </si>
  <si>
    <t>1991.4      6749.4</t>
  </si>
  <si>
    <t>1992.1      6811.1</t>
  </si>
  <si>
    <t>1992.2      6873.8</t>
  </si>
  <si>
    <t>1992.3      6923.3</t>
  </si>
  <si>
    <t>1992.4      7015.1</t>
  </si>
  <si>
    <t>1993.1      7020.9</t>
  </si>
  <si>
    <t>1993.2      7056.0</t>
  </si>
  <si>
    <t>1993.3      7092.4</t>
  </si>
  <si>
    <t>1993.4      7182.1</t>
  </si>
  <si>
    <t>1994.1      7249.8</t>
  </si>
  <si>
    <t>1994.2      7346.3</t>
  </si>
  <si>
    <t>1994.3      7385.1</t>
  </si>
  <si>
    <t>1994.4      7476.0</t>
  </si>
  <si>
    <t>1995.1      7510.2</t>
  </si>
  <si>
    <t>1995.2      7528.6</t>
  </si>
  <si>
    <t>1995.3      7572.3</t>
  </si>
  <si>
    <t>1995.4      7645.2</t>
  </si>
  <si>
    <t>1996.1      7703.1</t>
  </si>
  <si>
    <t>1996.2      7820.4</t>
  </si>
  <si>
    <t>1996.3      7853.5</t>
  </si>
  <si>
    <t>1996.4      7947.9</t>
  </si>
  <si>
    <t>1997.1      8025.1</t>
  </si>
  <si>
    <t>1997.2      8145.6</t>
  </si>
  <si>
    <t>1997.3      8225.1</t>
  </si>
  <si>
    <t>1997.4      8276.9</t>
  </si>
  <si>
    <t>1998.1      8405.4</t>
  </si>
  <si>
    <t>1998.2      8448.7</t>
  </si>
  <si>
    <t>1998.3      8517.6</t>
  </si>
  <si>
    <t>1998.4      8662.0</t>
  </si>
  <si>
    <t>1999.1      8755.5</t>
  </si>
  <si>
    <t>1999.2      8801.8</t>
  </si>
  <si>
    <t>1999.3      8906.4</t>
  </si>
  <si>
    <t>1999.4      9071.1</t>
  </si>
  <si>
    <t>2000.1      9119.7</t>
  </si>
  <si>
    <t>2000.2      9233.0</t>
  </si>
  <si>
    <t>2000.3      9238.2</t>
  </si>
  <si>
    <t>2000.4      9274.0</t>
  </si>
  <si>
    <t>2001.1      9241.7</t>
  </si>
  <si>
    <t>2001.2      9224.3</t>
  </si>
  <si>
    <t>2001.3      9199.8</t>
  </si>
  <si>
    <t>2001.4      9283.5</t>
  </si>
  <si>
    <t>2002.1      9367.5</t>
  </si>
  <si>
    <t>2002.2      9379.0</t>
  </si>
  <si>
    <t>Item</t>
  </si>
  <si>
    <t>Find '</t>
  </si>
  <si>
    <t>Find -</t>
  </si>
  <si>
    <t>Style</t>
  </si>
  <si>
    <t>Color</t>
  </si>
  <si>
    <t>100's:100-65L</t>
  </si>
  <si>
    <t>100's:100-65XL</t>
  </si>
  <si>
    <t>100's:100-65XXL</t>
  </si>
  <si>
    <t>100's:100-06M</t>
  </si>
  <si>
    <t>100's:100-06L</t>
  </si>
  <si>
    <t>100's:100-06XL</t>
  </si>
  <si>
    <t>100's:100-06XXL</t>
  </si>
  <si>
    <t>100's:100-05M</t>
  </si>
  <si>
    <t>100's:100-05L</t>
  </si>
  <si>
    <t>100's:100-05XL</t>
  </si>
  <si>
    <t>100's:100-05XXL</t>
  </si>
  <si>
    <t>100's:100-04S</t>
  </si>
  <si>
    <t>100's:100-04M</t>
  </si>
  <si>
    <t>100's:100-04L</t>
  </si>
  <si>
    <t>100's:100-04XL</t>
  </si>
  <si>
    <t>100's:100-04XXL</t>
  </si>
  <si>
    <t>100's:100-02S</t>
  </si>
  <si>
    <t>100's:100-02M</t>
  </si>
  <si>
    <t>100's:100-02L</t>
  </si>
  <si>
    <t>100's:100-02XL</t>
  </si>
  <si>
    <t>100's:100-02XXL</t>
  </si>
  <si>
    <t>100's:100-01S</t>
  </si>
  <si>
    <t>100's:100-01M</t>
  </si>
  <si>
    <t>100's:100-01L</t>
  </si>
  <si>
    <t>100's:100-01XL</t>
  </si>
  <si>
    <t>100's:100-01XXL</t>
  </si>
  <si>
    <t>100's:100-25M</t>
  </si>
  <si>
    <t>100's:100-25L</t>
  </si>
  <si>
    <t>100's:100-25XL</t>
  </si>
  <si>
    <t>100's:100-25XXL</t>
  </si>
  <si>
    <t>100's:100-11M</t>
  </si>
  <si>
    <t>100's:100-11L</t>
  </si>
  <si>
    <t>100's:100-11XL</t>
  </si>
  <si>
    <t>100's:100-11XXL</t>
  </si>
  <si>
    <t>125's:125-06M</t>
  </si>
  <si>
    <t>125's:125-06L</t>
  </si>
  <si>
    <t>125's:125-06XL</t>
  </si>
  <si>
    <t>125's:125-06XXL</t>
  </si>
  <si>
    <t>125's:125-05M</t>
  </si>
  <si>
    <t>125's:125-05L</t>
  </si>
  <si>
    <t>125's:125-05XL</t>
  </si>
  <si>
    <t>125's:125-05XXL</t>
  </si>
  <si>
    <t>125's:125-04M</t>
  </si>
  <si>
    <t>125's:125-04L</t>
  </si>
  <si>
    <t>125's:125-04XL</t>
  </si>
  <si>
    <t>125's:125-04XXL</t>
  </si>
  <si>
    <t>125's:125-02S</t>
  </si>
  <si>
    <t>125's:125-02M</t>
  </si>
  <si>
    <t>125's:125-02L</t>
  </si>
  <si>
    <t>125's:125-02XL</t>
  </si>
  <si>
    <t>125's:125-02XXL</t>
  </si>
  <si>
    <t>125's:125-25S</t>
  </si>
  <si>
    <t>125's:125-25M</t>
  </si>
  <si>
    <t>125's:125-25L</t>
  </si>
  <si>
    <t>125's:125-25XL</t>
  </si>
  <si>
    <t>125's:125-11M</t>
  </si>
  <si>
    <t>125's:125-11L</t>
  </si>
  <si>
    <t>125's:125-11XL</t>
  </si>
  <si>
    <t>125's:125-11XXL</t>
  </si>
  <si>
    <t>125's:125-01S</t>
  </si>
  <si>
    <t>125's:125-01M</t>
  </si>
  <si>
    <t>125's:125-01L</t>
  </si>
  <si>
    <t>125's:125-01XL</t>
  </si>
  <si>
    <t>125's:125-01XXL</t>
  </si>
  <si>
    <t>SPACE</t>
  </si>
  <si>
    <t>Length</t>
  </si>
  <si>
    <t>email address</t>
  </si>
  <si>
    <t>Calista Flockhart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</si>
  <si>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</si>
  <si>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</si>
  <si>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</si>
  <si>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</si>
  <si>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</si>
  <si>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</si>
  <si>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</si>
  <si>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</si>
  <si>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Lineups</t>
  </si>
  <si>
    <t>Time played</t>
  </si>
  <si>
    <t>10.4m</t>
  </si>
  <si>
    <t>3.1m</t>
  </si>
  <si>
    <t>.21m</t>
  </si>
  <si>
    <t>12.43m</t>
  </si>
  <si>
    <t>5.13m</t>
  </si>
  <si>
    <t>Last</t>
  </si>
  <si>
    <t>First</t>
  </si>
  <si>
    <t>Middle</t>
  </si>
  <si>
    <t>Combined</t>
  </si>
  <si>
    <t>Gregory William Winston</t>
  </si>
  <si>
    <t>Vivian June Winston</t>
  </si>
  <si>
    <t>Wayne Leslie Winston</t>
  </si>
  <si>
    <t>Jennifer Mae Winston</t>
  </si>
  <si>
    <t>Jeff Jack Sagarin</t>
  </si>
  <si>
    <t>Walter J. Gantz</t>
  </si>
  <si>
    <t>John F. Kennedy</t>
  </si>
  <si>
    <t>George Herbert Bush</t>
  </si>
  <si>
    <t>Richard Milhous Nixon</t>
  </si>
  <si>
    <t>&lt;$75k</t>
  </si>
  <si>
    <t>$75-$85 k</t>
  </si>
  <si>
    <t>$86-$95k</t>
  </si>
  <si>
    <t>$96-$105k</t>
  </si>
  <si>
    <t>Over $105k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</si>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</sst>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 Unicode MS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0" applyFont="1"/>
    <xf numFmtId="0" fontId="2" fillId="0" borderId="0" xfId="1"/>
    <xf numFmtId="6" fontId="2" fillId="0" borderId="0" xfId="1" applyNumberFormat="1"/>
    <xf numFmtId="0" fontId="1" fillId="0" borderId="0" xfId="2"/>
    <xf numFmtId="44" fontId="0" fillId="0" borderId="0" xfId="3" applyFont="1"/>
    <xf numFmtId="0" fontId="3" fillId="0" borderId="0" xfId="2" applyFont="1"/>
    <xf numFmtId="0" fontId="1" fillId="0" borderId="0" xfId="2" applyAlignment="1">
      <alignment textRotation="255" wrapText="1"/>
    </xf>
    <xf numFmtId="0" fontId="4" fillId="0" borderId="0" xfId="2" applyFont="1"/>
    <xf numFmtId="8" fontId="6" fillId="0" borderId="1" xfId="2" applyNumberFormat="1" applyFont="1" applyBorder="1" applyAlignment="1">
      <alignment vertical="center"/>
    </xf>
    <xf numFmtId="8" fontId="4" fillId="0" borderId="0" xfId="2" applyNumberFormat="1" applyFont="1"/>
    <xf numFmtId="0" fontId="6" fillId="0" borderId="1" xfId="2" applyFont="1" applyBorder="1" applyAlignment="1">
      <alignment vertical="center"/>
    </xf>
    <xf numFmtId="8" fontId="6" fillId="0" borderId="0" xfId="2" applyNumberFormat="1" applyFont="1" applyAlignment="1">
      <alignment vertical="center"/>
    </xf>
    <xf numFmtId="38" fontId="1" fillId="0" borderId="0" xfId="2" applyNumberFormat="1"/>
    <xf numFmtId="8" fontId="1" fillId="0" borderId="0" xfId="2" applyNumberFormat="1"/>
    <xf numFmtId="3" fontId="1" fillId="0" borderId="0" xfId="2" applyNumberFormat="1"/>
    <xf numFmtId="10" fontId="1" fillId="0" borderId="0" xfId="2" applyNumberFormat="1"/>
    <xf numFmtId="0" fontId="1" fillId="2" borderId="0" xfId="2" applyFill="1"/>
    <xf numFmtId="0" fontId="1" fillId="0" borderId="0" xfId="2" applyAlignment="1">
      <alignment wrapText="1"/>
    </xf>
    <xf numFmtId="0" fontId="7" fillId="0" borderId="0" xfId="2" applyFont="1"/>
    <xf numFmtId="0" fontId="8" fillId="0" borderId="0" xfId="4" applyAlignment="1" applyProtection="1"/>
    <xf numFmtId="0" fontId="9" fillId="0" borderId="0" xfId="1" applyFont="1"/>
    <xf numFmtId="49" fontId="10" fillId="0" borderId="2" xfId="1" applyNumberFormat="1" applyFont="1" applyBorder="1" applyAlignment="1">
      <alignment horizontal="center"/>
    </xf>
    <xf numFmtId="49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49" fontId="11" fillId="0" borderId="0" xfId="1" applyNumberFormat="1" applyFont="1"/>
  </cellXfs>
  <cellStyles count="5">
    <cellStyle name="Currency 2" xfId="3" xr:uid="{CECB18AD-672B-4708-81A8-4178BE963B61}"/>
    <cellStyle name="Hyperlink 2" xfId="4" xr:uid="{950011C6-25AA-4058-86C4-C6235F2D1FB2}"/>
    <cellStyle name="Normal" xfId="0" builtinId="0"/>
    <cellStyle name="Normal 2" xfId="1" xr:uid="{4E801ED8-CB16-45A1-8CEE-CC6A0B3A975E}"/>
    <cellStyle name="Normal 3" xfId="2" xr:uid="{85250402-EE88-43E0-8F06-4CFF6512F9A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Feb17exam1answerdonot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06/S6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6_3-1"/>
      <sheetName val="S6_3-2"/>
      <sheetName val="S6_3-3"/>
      <sheetName val="S6_3-4"/>
      <sheetName val="S6_3-5"/>
    </sheetNames>
    <sheetDataSet>
      <sheetData sheetId="0">
        <row r="10">
          <cell r="C10" t="str">
            <v>1959</v>
          </cell>
          <cell r="F10">
            <v>498.8</v>
          </cell>
        </row>
        <row r="11">
          <cell r="C11" t="str">
            <v>1959</v>
          </cell>
          <cell r="F11">
            <v>512</v>
          </cell>
        </row>
        <row r="12">
          <cell r="C12" t="str">
            <v>1959</v>
          </cell>
          <cell r="F12">
            <v>513.1</v>
          </cell>
        </row>
        <row r="13">
          <cell r="C13" t="str">
            <v>1959</v>
          </cell>
          <cell r="F13">
            <v>517.29999999999995</v>
          </cell>
        </row>
        <row r="14">
          <cell r="C14" t="str">
            <v>1960</v>
          </cell>
          <cell r="F14">
            <v>530.9</v>
          </cell>
        </row>
        <row r="15">
          <cell r="C15" t="str">
            <v>1960</v>
          </cell>
          <cell r="F15">
            <v>530.20000000000005</v>
          </cell>
        </row>
        <row r="16">
          <cell r="C16" t="str">
            <v>1960</v>
          </cell>
          <cell r="F16">
            <v>533.20000000000005</v>
          </cell>
        </row>
        <row r="17">
          <cell r="C17" t="str">
            <v>1960</v>
          </cell>
          <cell r="F17">
            <v>528.1</v>
          </cell>
        </row>
        <row r="18">
          <cell r="C18" t="str">
            <v>1961</v>
          </cell>
          <cell r="F18">
            <v>532.6</v>
          </cell>
        </row>
        <row r="19">
          <cell r="C19" t="str">
            <v>1961</v>
          </cell>
          <cell r="F19">
            <v>543.4</v>
          </cell>
        </row>
        <row r="20">
          <cell r="C20" t="str">
            <v>1961</v>
          </cell>
          <cell r="F20">
            <v>553.9</v>
          </cell>
        </row>
        <row r="21">
          <cell r="C21" t="str">
            <v>1961</v>
          </cell>
          <cell r="F21">
            <v>567.1</v>
          </cell>
        </row>
        <row r="22">
          <cell r="C22" t="str">
            <v>1962</v>
          </cell>
          <cell r="F22">
            <v>580.5</v>
          </cell>
        </row>
        <row r="23">
          <cell r="C23" t="str">
            <v>1962</v>
          </cell>
          <cell r="F23">
            <v>588</v>
          </cell>
        </row>
        <row r="24">
          <cell r="C24" t="str">
            <v>1962</v>
          </cell>
          <cell r="F24">
            <v>595.20000000000005</v>
          </cell>
        </row>
        <row r="25">
          <cell r="C25" t="str">
            <v>1962</v>
          </cell>
          <cell r="F25">
            <v>599.20000000000005</v>
          </cell>
        </row>
        <row r="26">
          <cell r="C26" t="str">
            <v>1963</v>
          </cell>
          <cell r="F26">
            <v>608</v>
          </cell>
        </row>
        <row r="27">
          <cell r="C27" t="str">
            <v>1963</v>
          </cell>
          <cell r="F27">
            <v>616.5</v>
          </cell>
        </row>
        <row r="28">
          <cell r="C28" t="str">
            <v>1963</v>
          </cell>
          <cell r="F28">
            <v>629.4</v>
          </cell>
        </row>
        <row r="29">
          <cell r="C29" t="str">
            <v>1963</v>
          </cell>
          <cell r="F29">
            <v>639</v>
          </cell>
        </row>
        <row r="30">
          <cell r="C30" t="str">
            <v>1964</v>
          </cell>
          <cell r="F30">
            <v>655.5</v>
          </cell>
        </row>
        <row r="31">
          <cell r="C31" t="str">
            <v>1964</v>
          </cell>
          <cell r="F31">
            <v>664.6</v>
          </cell>
        </row>
        <row r="32">
          <cell r="C32" t="str">
            <v>1964</v>
          </cell>
          <cell r="F32">
            <v>676.3</v>
          </cell>
        </row>
        <row r="33">
          <cell r="C33" t="str">
            <v>1964</v>
          </cell>
          <cell r="F33">
            <v>681.1</v>
          </cell>
        </row>
        <row r="34">
          <cell r="C34" t="str">
            <v>1965</v>
          </cell>
          <cell r="F34">
            <v>702</v>
          </cell>
        </row>
        <row r="35">
          <cell r="C35" t="str">
            <v>1965</v>
          </cell>
          <cell r="F35">
            <v>714.8</v>
          </cell>
        </row>
        <row r="36">
          <cell r="C36" t="str">
            <v>1965</v>
          </cell>
          <cell r="F36">
            <v>731.6</v>
          </cell>
        </row>
        <row r="37">
          <cell r="C37" t="str">
            <v>1965</v>
          </cell>
          <cell r="F37">
            <v>753.6</v>
          </cell>
        </row>
        <row r="38">
          <cell r="C38" t="str">
            <v>1966</v>
          </cell>
          <cell r="F38">
            <v>777.4</v>
          </cell>
        </row>
        <row r="39">
          <cell r="C39" t="str">
            <v>1966</v>
          </cell>
          <cell r="F39">
            <v>786.7</v>
          </cell>
        </row>
        <row r="40">
          <cell r="C40" t="str">
            <v>1966</v>
          </cell>
          <cell r="F40">
            <v>799.9</v>
          </cell>
        </row>
        <row r="41">
          <cell r="C41" t="str">
            <v>1966</v>
          </cell>
          <cell r="F41">
            <v>813.9</v>
          </cell>
        </row>
        <row r="42">
          <cell r="C42" t="str">
            <v>1967</v>
          </cell>
          <cell r="F42">
            <v>824.6</v>
          </cell>
        </row>
        <row r="43">
          <cell r="C43" t="str">
            <v>1967</v>
          </cell>
          <cell r="F43">
            <v>829.1</v>
          </cell>
        </row>
        <row r="44">
          <cell r="C44" t="str">
            <v>1967</v>
          </cell>
          <cell r="F44">
            <v>844.4</v>
          </cell>
        </row>
        <row r="45">
          <cell r="C45" t="str">
            <v>1967</v>
          </cell>
          <cell r="F45">
            <v>860</v>
          </cell>
        </row>
        <row r="46">
          <cell r="C46" t="str">
            <v>1968</v>
          </cell>
          <cell r="F46">
            <v>887.3</v>
          </cell>
        </row>
        <row r="47">
          <cell r="C47" t="str">
            <v>1968</v>
          </cell>
          <cell r="F47">
            <v>911.8</v>
          </cell>
        </row>
        <row r="48">
          <cell r="C48" t="str">
            <v>1968</v>
          </cell>
          <cell r="F48">
            <v>927.2</v>
          </cell>
        </row>
        <row r="49">
          <cell r="C49" t="str">
            <v>1968</v>
          </cell>
          <cell r="F49">
            <v>944.1</v>
          </cell>
        </row>
        <row r="50">
          <cell r="C50" t="str">
            <v>1969</v>
          </cell>
          <cell r="F50">
            <v>968.2</v>
          </cell>
        </row>
        <row r="51">
          <cell r="C51" t="str">
            <v>1969</v>
          </cell>
          <cell r="F51">
            <v>983.2</v>
          </cell>
        </row>
        <row r="52">
          <cell r="C52" t="str">
            <v>1969</v>
          </cell>
          <cell r="F52">
            <v>1003.1</v>
          </cell>
        </row>
        <row r="53">
          <cell r="C53" t="str">
            <v>1969</v>
          </cell>
          <cell r="F53">
            <v>1011.3</v>
          </cell>
        </row>
        <row r="54">
          <cell r="C54" t="str">
            <v>1970</v>
          </cell>
          <cell r="F54">
            <v>1024.5</v>
          </cell>
        </row>
        <row r="55">
          <cell r="C55" t="str">
            <v>1970</v>
          </cell>
          <cell r="F55">
            <v>1041</v>
          </cell>
        </row>
        <row r="56">
          <cell r="C56" t="str">
            <v>1970</v>
          </cell>
          <cell r="F56">
            <v>1058.5</v>
          </cell>
        </row>
        <row r="57">
          <cell r="C57" t="str">
            <v>1970</v>
          </cell>
          <cell r="F57">
            <v>1060.3</v>
          </cell>
        </row>
        <row r="58">
          <cell r="C58" t="str">
            <v>1971</v>
          </cell>
          <cell r="F58">
            <v>1107.4000000000001</v>
          </cell>
        </row>
        <row r="59">
          <cell r="C59" t="str">
            <v>1971</v>
          </cell>
          <cell r="F59">
            <v>1128.5999999999999</v>
          </cell>
        </row>
        <row r="60">
          <cell r="C60" t="str">
            <v>1971</v>
          </cell>
          <cell r="F60">
            <v>1148.0999999999999</v>
          </cell>
        </row>
        <row r="61">
          <cell r="C61" t="str">
            <v>1971</v>
          </cell>
          <cell r="F61">
            <v>1160.9000000000001</v>
          </cell>
        </row>
        <row r="62">
          <cell r="C62" t="str">
            <v>1972</v>
          </cell>
          <cell r="F62">
            <v>1200.8</v>
          </cell>
        </row>
        <row r="63">
          <cell r="C63" t="str">
            <v>1972</v>
          </cell>
          <cell r="F63">
            <v>1235.8</v>
          </cell>
        </row>
        <row r="64">
          <cell r="C64" t="str">
            <v>1972</v>
          </cell>
          <cell r="F64">
            <v>1261</v>
          </cell>
        </row>
        <row r="65">
          <cell r="C65" t="str">
            <v>1972</v>
          </cell>
          <cell r="F65">
            <v>1298.8</v>
          </cell>
        </row>
        <row r="66">
          <cell r="C66" t="str">
            <v>1973</v>
          </cell>
          <cell r="F66">
            <v>1349.2</v>
          </cell>
        </row>
        <row r="67">
          <cell r="C67" t="str">
            <v>1973</v>
          </cell>
          <cell r="F67">
            <v>1386.1</v>
          </cell>
        </row>
        <row r="68">
          <cell r="C68" t="str">
            <v>1973</v>
          </cell>
          <cell r="F68">
            <v>1408</v>
          </cell>
        </row>
        <row r="69">
          <cell r="C69" t="str">
            <v>1973</v>
          </cell>
          <cell r="F69">
            <v>1449.7</v>
          </cell>
        </row>
        <row r="70">
          <cell r="C70" t="str">
            <v>1974</v>
          </cell>
          <cell r="F70">
            <v>1467.2</v>
          </cell>
        </row>
        <row r="71">
          <cell r="C71" t="str">
            <v>1974</v>
          </cell>
          <cell r="F71">
            <v>1504.2</v>
          </cell>
        </row>
        <row r="72">
          <cell r="C72" t="str">
            <v>1974</v>
          </cell>
          <cell r="F72">
            <v>1530.3</v>
          </cell>
        </row>
        <row r="73">
          <cell r="C73" t="str">
            <v>1974</v>
          </cell>
          <cell r="F73">
            <v>1565.2</v>
          </cell>
        </row>
        <row r="74">
          <cell r="C74" t="str">
            <v>1975</v>
          </cell>
          <cell r="F74">
            <v>1578.8</v>
          </cell>
        </row>
        <row r="75">
          <cell r="C75" t="str">
            <v>1975</v>
          </cell>
          <cell r="F75">
            <v>1615</v>
          </cell>
        </row>
        <row r="76">
          <cell r="C76" t="str">
            <v>1975</v>
          </cell>
          <cell r="F76">
            <v>1673.1</v>
          </cell>
        </row>
        <row r="77">
          <cell r="C77" t="str">
            <v>1975</v>
          </cell>
          <cell r="F77">
            <v>1726.7</v>
          </cell>
        </row>
        <row r="78">
          <cell r="C78" t="str">
            <v>1976</v>
          </cell>
          <cell r="F78">
            <v>1786.3</v>
          </cell>
        </row>
        <row r="79">
          <cell r="C79" t="str">
            <v>1976</v>
          </cell>
          <cell r="F79">
            <v>1820</v>
          </cell>
        </row>
        <row r="80">
          <cell r="C80" t="str">
            <v>1976</v>
          </cell>
          <cell r="F80">
            <v>1854.4</v>
          </cell>
        </row>
        <row r="81">
          <cell r="C81" t="str">
            <v>1976</v>
          </cell>
          <cell r="F81">
            <v>1903.5</v>
          </cell>
        </row>
        <row r="82">
          <cell r="C82" t="str">
            <v>1977</v>
          </cell>
          <cell r="F82">
            <v>1960.2</v>
          </cell>
        </row>
        <row r="83">
          <cell r="C83" t="str">
            <v>1977</v>
          </cell>
          <cell r="F83">
            <v>2027.8</v>
          </cell>
        </row>
        <row r="84">
          <cell r="C84" t="str">
            <v>1977</v>
          </cell>
          <cell r="F84">
            <v>2088.6999999999998</v>
          </cell>
        </row>
        <row r="85">
          <cell r="C85" t="str">
            <v>1977</v>
          </cell>
          <cell r="F85">
            <v>2131.5</v>
          </cell>
        </row>
        <row r="86">
          <cell r="C86" t="str">
            <v>1978</v>
          </cell>
          <cell r="F86">
            <v>2172.9</v>
          </cell>
        </row>
        <row r="87">
          <cell r="C87" t="str">
            <v>1978</v>
          </cell>
          <cell r="F87">
            <v>2295.8000000000002</v>
          </cell>
        </row>
        <row r="88">
          <cell r="C88" t="str">
            <v>1978</v>
          </cell>
          <cell r="F88">
            <v>2360</v>
          </cell>
        </row>
        <row r="89">
          <cell r="C89" t="str">
            <v>1978</v>
          </cell>
          <cell r="F89">
            <v>2443.3000000000002</v>
          </cell>
        </row>
        <row r="90">
          <cell r="C90" t="str">
            <v>1979</v>
          </cell>
          <cell r="F90">
            <v>2497.5</v>
          </cell>
        </row>
        <row r="91">
          <cell r="C91" t="str">
            <v>1979</v>
          </cell>
          <cell r="F91">
            <v>2559.8000000000002</v>
          </cell>
        </row>
        <row r="92">
          <cell r="C92" t="str">
            <v>1979</v>
          </cell>
          <cell r="F92">
            <v>2638.6</v>
          </cell>
        </row>
        <row r="93">
          <cell r="C93" t="str">
            <v>1979</v>
          </cell>
          <cell r="F93">
            <v>2701.3</v>
          </cell>
        </row>
        <row r="94">
          <cell r="C94" t="str">
            <v>1980</v>
          </cell>
          <cell r="F94">
            <v>2771.7</v>
          </cell>
        </row>
        <row r="95">
          <cell r="C95" t="str">
            <v>1980</v>
          </cell>
          <cell r="F95">
            <v>2773.7</v>
          </cell>
        </row>
        <row r="96">
          <cell r="C96" t="str">
            <v>1980</v>
          </cell>
          <cell r="F96">
            <v>2829.2</v>
          </cell>
        </row>
        <row r="97">
          <cell r="C97" t="str">
            <v>1980</v>
          </cell>
          <cell r="F97">
            <v>2948.7</v>
          </cell>
        </row>
        <row r="98">
          <cell r="C98" t="str">
            <v>1981</v>
          </cell>
          <cell r="F98">
            <v>3086</v>
          </cell>
        </row>
        <row r="99">
          <cell r="C99" t="str">
            <v>1981</v>
          </cell>
          <cell r="F99">
            <v>3118.3</v>
          </cell>
        </row>
        <row r="100">
          <cell r="C100" t="str">
            <v>1981</v>
          </cell>
          <cell r="F100">
            <v>3217.9</v>
          </cell>
        </row>
        <row r="101">
          <cell r="C101" t="str">
            <v>1981</v>
          </cell>
          <cell r="F101">
            <v>3242</v>
          </cell>
        </row>
        <row r="102">
          <cell r="C102" t="str">
            <v>1982</v>
          </cell>
          <cell r="F102">
            <v>3230.2</v>
          </cell>
        </row>
        <row r="103">
          <cell r="C103" t="str">
            <v>1982</v>
          </cell>
          <cell r="F103">
            <v>3289.8</v>
          </cell>
        </row>
        <row r="104">
          <cell r="C104" t="str">
            <v>1982</v>
          </cell>
          <cell r="F104">
            <v>3313.3</v>
          </cell>
        </row>
        <row r="105">
          <cell r="C105" t="str">
            <v>1982</v>
          </cell>
          <cell r="F105">
            <v>3349.2</v>
          </cell>
        </row>
        <row r="106">
          <cell r="C106" t="str">
            <v>1983</v>
          </cell>
          <cell r="F106">
            <v>3412.5</v>
          </cell>
        </row>
        <row r="107">
          <cell r="C107" t="str">
            <v>1983</v>
          </cell>
          <cell r="F107">
            <v>3526.2</v>
          </cell>
        </row>
        <row r="108">
          <cell r="C108" t="str">
            <v>1983</v>
          </cell>
          <cell r="F108">
            <v>3620.5</v>
          </cell>
        </row>
        <row r="109">
          <cell r="C109" t="str">
            <v>1983</v>
          </cell>
          <cell r="F109">
            <v>3728</v>
          </cell>
        </row>
        <row r="110">
          <cell r="C110" t="str">
            <v>1984</v>
          </cell>
          <cell r="F110">
            <v>3849.6</v>
          </cell>
        </row>
        <row r="111">
          <cell r="C111" t="str">
            <v>1984</v>
          </cell>
          <cell r="F111">
            <v>3945.9</v>
          </cell>
        </row>
        <row r="112">
          <cell r="C112" t="str">
            <v>1984</v>
          </cell>
          <cell r="F112">
            <v>4011</v>
          </cell>
        </row>
        <row r="113">
          <cell r="C113" t="str">
            <v>1984</v>
          </cell>
          <cell r="F113">
            <v>4065.8</v>
          </cell>
        </row>
        <row r="114">
          <cell r="C114" t="str">
            <v>1985</v>
          </cell>
          <cell r="F114">
            <v>4135.3999999999996</v>
          </cell>
        </row>
        <row r="115">
          <cell r="C115" t="str">
            <v>1985</v>
          </cell>
          <cell r="F115">
            <v>4197.8</v>
          </cell>
        </row>
        <row r="116">
          <cell r="C116" t="str">
            <v>1985</v>
          </cell>
          <cell r="F116">
            <v>4275.5</v>
          </cell>
        </row>
        <row r="117">
          <cell r="C117" t="str">
            <v>1985</v>
          </cell>
          <cell r="F117">
            <v>4344.8</v>
          </cell>
        </row>
        <row r="118">
          <cell r="C118" t="str">
            <v>1986</v>
          </cell>
          <cell r="F118">
            <v>4397</v>
          </cell>
        </row>
        <row r="119">
          <cell r="C119" t="str">
            <v>1986</v>
          </cell>
          <cell r="F119">
            <v>4429.6000000000004</v>
          </cell>
        </row>
        <row r="120">
          <cell r="C120" t="str">
            <v>1986</v>
          </cell>
          <cell r="F120">
            <v>4499.7</v>
          </cell>
        </row>
        <row r="121">
          <cell r="C121" t="str">
            <v>1986</v>
          </cell>
          <cell r="F121">
            <v>4547.1000000000004</v>
          </cell>
        </row>
        <row r="122">
          <cell r="C122" t="str">
            <v>1987</v>
          </cell>
          <cell r="F122">
            <v>4623.5</v>
          </cell>
        </row>
        <row r="123">
          <cell r="C123" t="str">
            <v>1987</v>
          </cell>
          <cell r="F123">
            <v>4710.3</v>
          </cell>
        </row>
        <row r="124">
          <cell r="C124" t="str">
            <v>1987</v>
          </cell>
          <cell r="F124">
            <v>4784</v>
          </cell>
        </row>
        <row r="125">
          <cell r="C125" t="str">
            <v>1987</v>
          </cell>
          <cell r="F125">
            <v>4906.8</v>
          </cell>
        </row>
        <row r="126">
          <cell r="C126" t="str">
            <v>1988</v>
          </cell>
          <cell r="F126">
            <v>4977.8</v>
          </cell>
        </row>
        <row r="127">
          <cell r="C127" t="str">
            <v>1988</v>
          </cell>
          <cell r="F127">
            <v>5085.1000000000004</v>
          </cell>
        </row>
        <row r="128">
          <cell r="C128" t="str">
            <v>1988</v>
          </cell>
          <cell r="F128">
            <v>5167.5</v>
          </cell>
        </row>
        <row r="129">
          <cell r="C129" t="str">
            <v>1988</v>
          </cell>
          <cell r="F129">
            <v>5276.6</v>
          </cell>
        </row>
        <row r="130">
          <cell r="C130" t="str">
            <v>1989</v>
          </cell>
          <cell r="F130">
            <v>5397.2</v>
          </cell>
        </row>
        <row r="131">
          <cell r="C131" t="str">
            <v>1989</v>
          </cell>
          <cell r="F131">
            <v>5479.1</v>
          </cell>
        </row>
        <row r="132">
          <cell r="C132" t="str">
            <v>1989</v>
          </cell>
          <cell r="F132">
            <v>5547.5</v>
          </cell>
        </row>
        <row r="133">
          <cell r="C133" t="str">
            <v>1989</v>
          </cell>
          <cell r="F133">
            <v>5614.1</v>
          </cell>
        </row>
        <row r="134">
          <cell r="C134" t="str">
            <v>1990</v>
          </cell>
          <cell r="F134">
            <v>5745.5</v>
          </cell>
        </row>
        <row r="135">
          <cell r="C135" t="str">
            <v>1990</v>
          </cell>
          <cell r="F135">
            <v>5825.8</v>
          </cell>
        </row>
        <row r="136">
          <cell r="C136" t="str">
            <v>1990</v>
          </cell>
          <cell r="F136">
            <v>5866.1</v>
          </cell>
        </row>
        <row r="137">
          <cell r="C137" t="str">
            <v>1990</v>
          </cell>
          <cell r="F137">
            <v>5891.5</v>
          </cell>
        </row>
        <row r="138">
          <cell r="C138" t="str">
            <v>1991</v>
          </cell>
          <cell r="F138">
            <v>5919.1</v>
          </cell>
        </row>
        <row r="139">
          <cell r="C139" t="str">
            <v>1991</v>
          </cell>
          <cell r="F139">
            <v>5983.6</v>
          </cell>
        </row>
        <row r="140">
          <cell r="C140" t="str">
            <v>1991</v>
          </cell>
          <cell r="F140">
            <v>6034</v>
          </cell>
        </row>
        <row r="141">
          <cell r="C141" t="str">
            <v>1991</v>
          </cell>
          <cell r="F141">
            <v>6106.8</v>
          </cell>
        </row>
        <row r="142">
          <cell r="C142" t="str">
            <v>1992</v>
          </cell>
          <cell r="F142">
            <v>6208.6</v>
          </cell>
        </row>
        <row r="143">
          <cell r="C143" t="str">
            <v>1992</v>
          </cell>
          <cell r="F143">
            <v>6301.1</v>
          </cell>
        </row>
        <row r="144">
          <cell r="C144" t="str">
            <v>1992</v>
          </cell>
          <cell r="F144">
            <v>6367.3</v>
          </cell>
        </row>
        <row r="145">
          <cell r="C145" t="str">
            <v>1992</v>
          </cell>
          <cell r="F145">
            <v>6492.4</v>
          </cell>
        </row>
        <row r="146">
          <cell r="C146" t="str">
            <v>1993</v>
          </cell>
          <cell r="F146">
            <v>6552</v>
          </cell>
        </row>
        <row r="147">
          <cell r="C147" t="str">
            <v>1993</v>
          </cell>
          <cell r="F147">
            <v>6620.6</v>
          </cell>
        </row>
        <row r="148">
          <cell r="C148" t="str">
            <v>1993</v>
          </cell>
          <cell r="F148">
            <v>6685.1</v>
          </cell>
        </row>
        <row r="149">
          <cell r="C149" t="str">
            <v>1993</v>
          </cell>
          <cell r="F149">
            <v>6809.1</v>
          </cell>
        </row>
        <row r="150">
          <cell r="C150" t="str">
            <v>1994</v>
          </cell>
          <cell r="F150">
            <v>6908.5</v>
          </cell>
        </row>
        <row r="151">
          <cell r="C151" t="str">
            <v>1994</v>
          </cell>
          <cell r="F151">
            <v>7032.4</v>
          </cell>
        </row>
        <row r="152">
          <cell r="C152" t="str">
            <v>1994</v>
          </cell>
          <cell r="F152">
            <v>7111.1</v>
          </cell>
        </row>
        <row r="153">
          <cell r="C153" t="str">
            <v>1994</v>
          </cell>
          <cell r="F153">
            <v>7232.6</v>
          </cell>
        </row>
        <row r="154">
          <cell r="C154" t="str">
            <v>1995</v>
          </cell>
          <cell r="F154">
            <v>7318.9</v>
          </cell>
        </row>
        <row r="155">
          <cell r="C155" t="str">
            <v>1995</v>
          </cell>
          <cell r="F155">
            <v>7367.9</v>
          </cell>
        </row>
        <row r="156">
          <cell r="C156" t="str">
            <v>1995</v>
          </cell>
          <cell r="F156">
            <v>7444.1</v>
          </cell>
        </row>
        <row r="157">
          <cell r="C157" t="str">
            <v>1995</v>
          </cell>
          <cell r="F157">
            <v>7552.7</v>
          </cell>
        </row>
        <row r="158">
          <cell r="C158" t="str">
            <v>1996</v>
          </cell>
          <cell r="F158">
            <v>7656.5</v>
          </cell>
        </row>
        <row r="159">
          <cell r="C159" t="str">
            <v>1996</v>
          </cell>
          <cell r="F159">
            <v>7800.3</v>
          </cell>
        </row>
        <row r="160">
          <cell r="C160" t="str">
            <v>1996</v>
          </cell>
          <cell r="F160">
            <v>7870.5</v>
          </cell>
        </row>
        <row r="161">
          <cell r="C161" t="str">
            <v>1996</v>
          </cell>
          <cell r="F161">
            <v>7997.7</v>
          </cell>
        </row>
        <row r="162">
          <cell r="C162" t="str">
            <v>1997</v>
          </cell>
          <cell r="F162">
            <v>8131.8</v>
          </cell>
        </row>
        <row r="163">
          <cell r="C163" t="str">
            <v>1997</v>
          </cell>
          <cell r="F163">
            <v>8291.7999999999993</v>
          </cell>
        </row>
        <row r="164">
          <cell r="C164" t="str">
            <v>1997</v>
          </cell>
          <cell r="F164">
            <v>8397.7000000000007</v>
          </cell>
        </row>
        <row r="165">
          <cell r="C165" t="str">
            <v>1997</v>
          </cell>
          <cell r="F165">
            <v>8480.4</v>
          </cell>
        </row>
        <row r="166">
          <cell r="C166" t="str">
            <v>1998</v>
          </cell>
          <cell r="F166">
            <v>8634.5</v>
          </cell>
        </row>
        <row r="167">
          <cell r="C167" t="str">
            <v>1998</v>
          </cell>
          <cell r="F167">
            <v>8700.2999999999993</v>
          </cell>
        </row>
        <row r="168">
          <cell r="C168" t="str">
            <v>1998</v>
          </cell>
          <cell r="F168">
            <v>8802.1</v>
          </cell>
        </row>
        <row r="169">
          <cell r="C169" t="str">
            <v>1998</v>
          </cell>
          <cell r="F169">
            <v>8975.4</v>
          </cell>
        </row>
        <row r="170">
          <cell r="C170" t="str">
            <v>1999</v>
          </cell>
          <cell r="F170">
            <v>9112.7000000000007</v>
          </cell>
        </row>
        <row r="171">
          <cell r="C171" t="str">
            <v>1999</v>
          </cell>
          <cell r="F171">
            <v>9195.9</v>
          </cell>
        </row>
        <row r="172">
          <cell r="C172" t="str">
            <v>1999</v>
          </cell>
          <cell r="F172">
            <v>9333.6</v>
          </cell>
        </row>
        <row r="173">
          <cell r="C173" t="str">
            <v>1999</v>
          </cell>
          <cell r="F173">
            <v>9546</v>
          </cell>
        </row>
        <row r="174">
          <cell r="C174" t="str">
            <v>2000</v>
          </cell>
          <cell r="F174">
            <v>9670.5</v>
          </cell>
        </row>
        <row r="175">
          <cell r="C175" t="str">
            <v>2000</v>
          </cell>
          <cell r="F175">
            <v>9846.4</v>
          </cell>
        </row>
        <row r="176">
          <cell r="C176" t="str">
            <v>2000</v>
          </cell>
          <cell r="F176">
            <v>9892.5</v>
          </cell>
        </row>
        <row r="177">
          <cell r="C177" t="str">
            <v>2000</v>
          </cell>
          <cell r="F177">
            <v>9982.7999999999993</v>
          </cell>
        </row>
        <row r="178">
          <cell r="C178" t="str">
            <v>2001</v>
          </cell>
          <cell r="F178">
            <v>10038</v>
          </cell>
        </row>
        <row r="179">
          <cell r="C179" t="str">
            <v>2001</v>
          </cell>
          <cell r="F179">
            <v>10081</v>
          </cell>
        </row>
        <row r="180">
          <cell r="C180" t="str">
            <v>2001</v>
          </cell>
          <cell r="F180">
            <v>10109.299999999999</v>
          </cell>
        </row>
        <row r="181">
          <cell r="C181" t="str">
            <v>2001</v>
          </cell>
          <cell r="F181">
            <v>10188.1</v>
          </cell>
        </row>
        <row r="182">
          <cell r="C182" t="str">
            <v>2002</v>
          </cell>
          <cell r="F182">
            <v>10314.9</v>
          </cell>
        </row>
        <row r="183">
          <cell r="C183" t="str">
            <v>2002</v>
          </cell>
          <cell r="F183">
            <v>10356.700000000001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" connectionId="1" xr16:uid="{DFE463A9-9027-4831-802D-6EC11E68A6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forecasts.org/data/index.ht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forecasts.org/data/index.ht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forecasts.org/data/index.ht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ecasts.org/data/data/GNPC92.ht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orecasts.org/data/index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6"/>
  <sheetViews>
    <sheetView workbookViewId="0">
      <selection activeCell="F3" sqref="F3:F6"/>
    </sheetView>
  </sheetViews>
  <sheetFormatPr defaultRowHeight="12.75"/>
  <cols>
    <col min="2" max="2" width="29.28515625" bestFit="1" customWidth="1"/>
    <col min="5" max="5" width="17" customWidth="1"/>
    <col min="6" max="6" width="16.42578125" customWidth="1"/>
  </cols>
  <sheetData>
    <row r="2" spans="2:6">
      <c r="C2" s="1" t="s">
        <v>4</v>
      </c>
      <c r="D2" s="1" t="s">
        <v>5</v>
      </c>
      <c r="E2" s="1" t="s">
        <v>6</v>
      </c>
      <c r="F2" s="1" t="s">
        <v>7</v>
      </c>
    </row>
    <row r="3" spans="2:6">
      <c r="B3" t="s">
        <v>0</v>
      </c>
      <c r="C3">
        <f>FIND(" ",B3,1)</f>
        <v>6</v>
      </c>
      <c r="D3">
        <f>FIND(" ",B3,C3+1)</f>
        <v>13</v>
      </c>
      <c r="E3" t="str">
        <f>LEFT(B3,D3-1)</f>
        <v>Allie Mcbeal</v>
      </c>
      <c r="F3" t="str">
        <f>RIGHT(B3,LEN(B3)-D3)</f>
        <v>1200 Lawyer Drive</v>
      </c>
    </row>
    <row r="4" spans="2:6">
      <c r="B4" t="s">
        <v>1</v>
      </c>
      <c r="C4">
        <f>FIND(" ",B4,1)</f>
        <v>5</v>
      </c>
      <c r="D4">
        <f>FIND(" ",B4,C4+1)</f>
        <v>11</v>
      </c>
      <c r="E4" t="str">
        <f>LEFT(B4,D4-1)</f>
        <v>Drew Carey</v>
      </c>
      <c r="F4" t="str">
        <f>RIGHT(B4,LEN(B4)-D4)</f>
        <v>1000 Hollywood Lane</v>
      </c>
    </row>
    <row r="5" spans="2:6">
      <c r="B5" t="s">
        <v>2</v>
      </c>
      <c r="C5">
        <f>FIND(" ",B5,1)</f>
        <v>8</v>
      </c>
      <c r="D5">
        <f>FIND(" ",B5,C5+1)</f>
        <v>15</v>
      </c>
      <c r="E5" t="str">
        <f>LEFT(B5,D5-1)</f>
        <v>Britney Spears</v>
      </c>
      <c r="F5" t="str">
        <f>RIGHT(B5,LEN(B5)-D5)</f>
        <v>300 Singer Road</v>
      </c>
    </row>
    <row r="6" spans="2:6">
      <c r="B6" t="s">
        <v>3</v>
      </c>
      <c r="C6">
        <f>FIND(" ",B6,1)</f>
        <v>7</v>
      </c>
      <c r="D6">
        <f>FIND(" ",B6,C6+1)</f>
        <v>15</v>
      </c>
      <c r="E6" t="str">
        <f>LEFT(B6,D6-1)</f>
        <v>Peyton Manning</v>
      </c>
      <c r="F6" t="str">
        <f>RIGHT(B6,LEN(B6)-D6)</f>
        <v>500 QB Street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3240-F5D7-4845-8289-FE94C5D9D292}">
  <sheetPr codeName="Sheet10"/>
  <dimension ref="G18:N280"/>
  <sheetViews>
    <sheetView topLeftCell="F18" zoomScale="120" zoomScaleNormal="120" workbookViewId="0">
      <selection activeCell="J26" sqref="J26"/>
    </sheetView>
  </sheetViews>
  <sheetFormatPr defaultColWidth="9.140625" defaultRowHeight="15"/>
  <cols>
    <col min="1" max="6" width="9.140625" style="8"/>
    <col min="7" max="7" width="14.140625" style="8" bestFit="1" customWidth="1"/>
    <col min="8" max="8" width="13" style="8" customWidth="1"/>
    <col min="9" max="9" width="9.140625" style="8"/>
    <col min="10" max="10" width="11.42578125" style="8" bestFit="1" customWidth="1"/>
    <col min="11" max="11" width="11.7109375" style="8" bestFit="1" customWidth="1"/>
    <col min="12" max="13" width="9.140625" style="8"/>
    <col min="14" max="14" width="17.28515625" style="8" customWidth="1"/>
    <col min="15" max="16384" width="9.140625" style="8"/>
  </cols>
  <sheetData>
    <row r="18" spans="7:14">
      <c r="H18" s="8" t="s">
        <v>79</v>
      </c>
    </row>
    <row r="19" spans="7:14">
      <c r="H19" s="8" t="s">
        <v>80</v>
      </c>
    </row>
    <row r="20" spans="7:14">
      <c r="G20" s="8" t="s">
        <v>81</v>
      </c>
      <c r="J20" s="8" t="s">
        <v>82</v>
      </c>
    </row>
    <row r="21" spans="7:14" ht="15.75" thickBot="1">
      <c r="G21" s="8" t="s">
        <v>83</v>
      </c>
      <c r="J21" s="9">
        <v>10080</v>
      </c>
      <c r="K21" s="10"/>
    </row>
    <row r="22" spans="7:14" ht="15.75" thickBot="1">
      <c r="G22" s="8" t="s">
        <v>84</v>
      </c>
      <c r="J22" s="11" t="s">
        <v>85</v>
      </c>
      <c r="K22" s="10">
        <f>VALUE(SUBSTITUTE(J22,CHAR(32),""))</f>
        <v>79572</v>
      </c>
      <c r="N22" s="10">
        <f>SUM(J21:J23)</f>
        <v>27084</v>
      </c>
    </row>
    <row r="23" spans="7:14" ht="15.75" thickBot="1">
      <c r="G23" s="8" t="s">
        <v>86</v>
      </c>
      <c r="J23" s="9">
        <v>17004</v>
      </c>
    </row>
    <row r="24" spans="7:14">
      <c r="G24" s="8" t="s">
        <v>87</v>
      </c>
      <c r="J24" s="12"/>
      <c r="K24" s="10">
        <f>SUM(J21,J23,K22)</f>
        <v>106656</v>
      </c>
    </row>
    <row r="25" spans="7:14">
      <c r="H25" s="8" t="s">
        <v>88</v>
      </c>
      <c r="J25" s="8" t="s">
        <v>89</v>
      </c>
    </row>
    <row r="26" spans="7:14">
      <c r="G26" s="8">
        <v>1</v>
      </c>
      <c r="H26" s="10" t="str">
        <f>CHAR(G26)</f>
        <v>_x0001_</v>
      </c>
      <c r="I26" s="8" t="e">
        <f>FIND(H26,$J$22,1)</f>
        <v>#VALUE!</v>
      </c>
    </row>
    <row r="27" spans="7:14">
      <c r="G27" s="8">
        <v>2</v>
      </c>
      <c r="H27" s="10" t="str">
        <f t="shared" ref="H27:H90" si="0">CHAR(G27)</f>
        <v>_x0002_</v>
      </c>
      <c r="I27" s="8" t="e">
        <f t="shared" ref="I27:I90" si="1">FIND(H27,$J$22,1)</f>
        <v>#VALUE!</v>
      </c>
    </row>
    <row r="28" spans="7:14">
      <c r="G28" s="8">
        <v>3</v>
      </c>
      <c r="H28" s="10" t="str">
        <f t="shared" si="0"/>
        <v>_x0003_</v>
      </c>
      <c r="I28" s="8" t="e">
        <f t="shared" si="1"/>
        <v>#VALUE!</v>
      </c>
    </row>
    <row r="29" spans="7:14">
      <c r="G29" s="8">
        <v>4</v>
      </c>
      <c r="H29" s="10" t="str">
        <f t="shared" si="0"/>
        <v>_x0004_</v>
      </c>
      <c r="I29" s="8" t="e">
        <f t="shared" si="1"/>
        <v>#VALUE!</v>
      </c>
    </row>
    <row r="30" spans="7:14">
      <c r="G30" s="8">
        <v>5</v>
      </c>
      <c r="H30" s="10" t="str">
        <f t="shared" si="0"/>
        <v>_x0005_</v>
      </c>
      <c r="I30" s="8" t="e">
        <f t="shared" si="1"/>
        <v>#VALUE!</v>
      </c>
    </row>
    <row r="31" spans="7:14">
      <c r="G31" s="8">
        <v>6</v>
      </c>
      <c r="H31" s="10" t="str">
        <f t="shared" si="0"/>
        <v>_x0006_</v>
      </c>
      <c r="I31" s="8" t="e">
        <f t="shared" si="1"/>
        <v>#VALUE!</v>
      </c>
    </row>
    <row r="32" spans="7:14">
      <c r="G32" s="8">
        <v>7</v>
      </c>
      <c r="H32" s="10" t="str">
        <f t="shared" si="0"/>
        <v>_x0007_</v>
      </c>
      <c r="I32" s="8" t="e">
        <f t="shared" si="1"/>
        <v>#VALUE!</v>
      </c>
    </row>
    <row r="33" spans="7:9">
      <c r="G33" s="8">
        <v>8</v>
      </c>
      <c r="H33" s="10" t="str">
        <f t="shared" si="0"/>
        <v>_x0008_</v>
      </c>
      <c r="I33" s="8" t="e">
        <f t="shared" si="1"/>
        <v>#VALUE!</v>
      </c>
    </row>
    <row r="34" spans="7:9">
      <c r="G34" s="8">
        <v>9</v>
      </c>
      <c r="H34" s="10" t="str">
        <f t="shared" si="0"/>
        <v xml:space="preserve">	</v>
      </c>
      <c r="I34" s="8" t="e">
        <f t="shared" si="1"/>
        <v>#VALUE!</v>
      </c>
    </row>
    <row r="35" spans="7:9">
      <c r="G35" s="8">
        <v>10</v>
      </c>
      <c r="H35" s="10" t="str">
        <f t="shared" si="0"/>
        <v xml:space="preserve">
</v>
      </c>
      <c r="I35" s="8" t="e">
        <f t="shared" si="1"/>
        <v>#VALUE!</v>
      </c>
    </row>
    <row r="36" spans="7:9">
      <c r="G36" s="8">
        <v>11</v>
      </c>
      <c r="H36" s="10" t="str">
        <f t="shared" si="0"/>
        <v>_x000B_</v>
      </c>
      <c r="I36" s="8" t="e">
        <f t="shared" si="1"/>
        <v>#VALUE!</v>
      </c>
    </row>
    <row r="37" spans="7:9">
      <c r="G37" s="8">
        <v>12</v>
      </c>
      <c r="H37" s="10" t="str">
        <f t="shared" si="0"/>
        <v>_x000C_</v>
      </c>
      <c r="I37" s="8" t="e">
        <f t="shared" si="1"/>
        <v>#VALUE!</v>
      </c>
    </row>
    <row r="38" spans="7:9">
      <c r="G38" s="8">
        <v>13</v>
      </c>
      <c r="H38" s="10" t="str">
        <f t="shared" si="0"/>
        <v>_x000D_</v>
      </c>
      <c r="I38" s="8" t="e">
        <f t="shared" si="1"/>
        <v>#VALUE!</v>
      </c>
    </row>
    <row r="39" spans="7:9">
      <c r="G39" s="8">
        <v>14</v>
      </c>
      <c r="H39" s="10" t="str">
        <f t="shared" si="0"/>
        <v>_x000E_</v>
      </c>
      <c r="I39" s="8" t="e">
        <f t="shared" si="1"/>
        <v>#VALUE!</v>
      </c>
    </row>
    <row r="40" spans="7:9">
      <c r="G40" s="8">
        <v>15</v>
      </c>
      <c r="H40" s="10" t="str">
        <f t="shared" si="0"/>
        <v>_x000F_</v>
      </c>
      <c r="I40" s="8" t="e">
        <f t="shared" si="1"/>
        <v>#VALUE!</v>
      </c>
    </row>
    <row r="41" spans="7:9">
      <c r="G41" s="8">
        <v>16</v>
      </c>
      <c r="H41" s="10" t="str">
        <f t="shared" si="0"/>
        <v>_x0010_</v>
      </c>
      <c r="I41" s="8" t="e">
        <f t="shared" si="1"/>
        <v>#VALUE!</v>
      </c>
    </row>
    <row r="42" spans="7:9">
      <c r="G42" s="8">
        <v>17</v>
      </c>
      <c r="H42" s="10" t="str">
        <f t="shared" si="0"/>
        <v>_x0011_</v>
      </c>
      <c r="I42" s="8" t="e">
        <f t="shared" si="1"/>
        <v>#VALUE!</v>
      </c>
    </row>
    <row r="43" spans="7:9">
      <c r="G43" s="8">
        <v>18</v>
      </c>
      <c r="H43" s="10" t="str">
        <f t="shared" si="0"/>
        <v>_x0012_</v>
      </c>
      <c r="I43" s="8" t="e">
        <f t="shared" si="1"/>
        <v>#VALUE!</v>
      </c>
    </row>
    <row r="44" spans="7:9">
      <c r="G44" s="8">
        <v>19</v>
      </c>
      <c r="H44" s="10" t="str">
        <f t="shared" si="0"/>
        <v>_x0013_</v>
      </c>
      <c r="I44" s="8" t="e">
        <f t="shared" si="1"/>
        <v>#VALUE!</v>
      </c>
    </row>
    <row r="45" spans="7:9">
      <c r="G45" s="8">
        <v>20</v>
      </c>
      <c r="H45" s="10" t="str">
        <f t="shared" si="0"/>
        <v>_x0014_</v>
      </c>
      <c r="I45" s="8" t="e">
        <f t="shared" si="1"/>
        <v>#VALUE!</v>
      </c>
    </row>
    <row r="46" spans="7:9">
      <c r="G46" s="8">
        <v>21</v>
      </c>
      <c r="H46" s="10" t="str">
        <f t="shared" si="0"/>
        <v>_x0015_</v>
      </c>
      <c r="I46" s="8" t="e">
        <f t="shared" si="1"/>
        <v>#VALUE!</v>
      </c>
    </row>
    <row r="47" spans="7:9">
      <c r="G47" s="8">
        <v>22</v>
      </c>
      <c r="H47" s="10" t="str">
        <f t="shared" si="0"/>
        <v>_x0016_</v>
      </c>
      <c r="I47" s="8" t="e">
        <f t="shared" si="1"/>
        <v>#VALUE!</v>
      </c>
    </row>
    <row r="48" spans="7:9">
      <c r="G48" s="8">
        <v>23</v>
      </c>
      <c r="H48" s="10" t="str">
        <f t="shared" si="0"/>
        <v>_x0017_</v>
      </c>
      <c r="I48" s="8" t="e">
        <f t="shared" si="1"/>
        <v>#VALUE!</v>
      </c>
    </row>
    <row r="49" spans="7:9">
      <c r="G49" s="8">
        <v>24</v>
      </c>
      <c r="H49" s="10" t="str">
        <f t="shared" si="0"/>
        <v>_x0018_</v>
      </c>
      <c r="I49" s="8" t="e">
        <f t="shared" si="1"/>
        <v>#VALUE!</v>
      </c>
    </row>
    <row r="50" spans="7:9">
      <c r="G50" s="8">
        <v>25</v>
      </c>
      <c r="H50" s="10" t="str">
        <f t="shared" si="0"/>
        <v>_x0019_</v>
      </c>
      <c r="I50" s="8" t="e">
        <f t="shared" si="1"/>
        <v>#VALUE!</v>
      </c>
    </row>
    <row r="51" spans="7:9">
      <c r="G51" s="8">
        <v>26</v>
      </c>
      <c r="H51" s="10" t="str">
        <f t="shared" si="0"/>
        <v>_x001A_</v>
      </c>
      <c r="I51" s="8" t="e">
        <f t="shared" si="1"/>
        <v>#VALUE!</v>
      </c>
    </row>
    <row r="52" spans="7:9">
      <c r="G52" s="8">
        <v>27</v>
      </c>
      <c r="H52" s="10" t="str">
        <f t="shared" si="0"/>
        <v>_x001B_</v>
      </c>
      <c r="I52" s="8" t="e">
        <f t="shared" si="1"/>
        <v>#VALUE!</v>
      </c>
    </row>
    <row r="53" spans="7:9">
      <c r="G53" s="8">
        <v>28</v>
      </c>
      <c r="H53" s="10" t="str">
        <f t="shared" si="0"/>
        <v>_x001C_</v>
      </c>
      <c r="I53" s="8" t="e">
        <f t="shared" si="1"/>
        <v>#VALUE!</v>
      </c>
    </row>
    <row r="54" spans="7:9">
      <c r="G54" s="8">
        <v>29</v>
      </c>
      <c r="H54" s="10" t="str">
        <f t="shared" si="0"/>
        <v>_x001D_</v>
      </c>
      <c r="I54" s="8" t="e">
        <f t="shared" si="1"/>
        <v>#VALUE!</v>
      </c>
    </row>
    <row r="55" spans="7:9">
      <c r="G55" s="8">
        <v>30</v>
      </c>
      <c r="H55" s="10" t="str">
        <f t="shared" si="0"/>
        <v>_x001E_</v>
      </c>
      <c r="I55" s="8" t="e">
        <f t="shared" si="1"/>
        <v>#VALUE!</v>
      </c>
    </row>
    <row r="56" spans="7:9">
      <c r="G56" s="8">
        <v>31</v>
      </c>
      <c r="H56" s="10" t="str">
        <f t="shared" si="0"/>
        <v>_x001F_</v>
      </c>
      <c r="I56" s="8" t="e">
        <f t="shared" si="1"/>
        <v>#VALUE!</v>
      </c>
    </row>
    <row r="57" spans="7:9">
      <c r="G57" s="8">
        <v>32</v>
      </c>
      <c r="H57" s="10" t="str">
        <f t="shared" si="0"/>
        <v xml:space="preserve"> </v>
      </c>
      <c r="I57" s="8">
        <f t="shared" si="1"/>
        <v>2</v>
      </c>
    </row>
    <row r="58" spans="7:9">
      <c r="G58" s="8">
        <v>33</v>
      </c>
      <c r="H58" s="10" t="str">
        <f t="shared" si="0"/>
        <v>!</v>
      </c>
      <c r="I58" s="8" t="e">
        <f t="shared" si="1"/>
        <v>#VALUE!</v>
      </c>
    </row>
    <row r="59" spans="7:9">
      <c r="G59" s="8">
        <v>34</v>
      </c>
      <c r="H59" s="10" t="str">
        <f t="shared" si="0"/>
        <v>"</v>
      </c>
      <c r="I59" s="8" t="e">
        <f t="shared" si="1"/>
        <v>#VALUE!</v>
      </c>
    </row>
    <row r="60" spans="7:9">
      <c r="G60" s="8">
        <v>35</v>
      </c>
      <c r="H60" s="10" t="str">
        <f t="shared" si="0"/>
        <v>#</v>
      </c>
      <c r="I60" s="8" t="e">
        <f t="shared" si="1"/>
        <v>#VALUE!</v>
      </c>
    </row>
    <row r="61" spans="7:9">
      <c r="G61" s="8">
        <v>36</v>
      </c>
      <c r="H61" s="10" t="str">
        <f t="shared" si="0"/>
        <v>$</v>
      </c>
      <c r="I61" s="8">
        <f t="shared" si="1"/>
        <v>1</v>
      </c>
    </row>
    <row r="62" spans="7:9">
      <c r="G62" s="8">
        <v>37</v>
      </c>
      <c r="H62" s="10" t="str">
        <f t="shared" si="0"/>
        <v>%</v>
      </c>
      <c r="I62" s="8" t="e">
        <f t="shared" si="1"/>
        <v>#VALUE!</v>
      </c>
    </row>
    <row r="63" spans="7:9">
      <c r="G63" s="8">
        <v>38</v>
      </c>
      <c r="H63" s="10" t="str">
        <f t="shared" si="0"/>
        <v>&amp;</v>
      </c>
      <c r="I63" s="8" t="e">
        <f t="shared" si="1"/>
        <v>#VALUE!</v>
      </c>
    </row>
    <row r="64" spans="7:9">
      <c r="G64" s="8">
        <v>39</v>
      </c>
      <c r="H64" s="10" t="str">
        <f t="shared" si="0"/>
        <v>'</v>
      </c>
      <c r="I64" s="8" t="e">
        <f t="shared" si="1"/>
        <v>#VALUE!</v>
      </c>
    </row>
    <row r="65" spans="7:9">
      <c r="G65" s="8">
        <v>40</v>
      </c>
      <c r="H65" s="10" t="str">
        <f t="shared" si="0"/>
        <v>(</v>
      </c>
      <c r="I65" s="8" t="e">
        <f t="shared" si="1"/>
        <v>#VALUE!</v>
      </c>
    </row>
    <row r="66" spans="7:9">
      <c r="G66" s="8">
        <v>41</v>
      </c>
      <c r="H66" s="10" t="str">
        <f t="shared" si="0"/>
        <v>)</v>
      </c>
      <c r="I66" s="8" t="e">
        <f t="shared" si="1"/>
        <v>#VALUE!</v>
      </c>
    </row>
    <row r="67" spans="7:9">
      <c r="G67" s="8">
        <v>42</v>
      </c>
      <c r="H67" s="10" t="str">
        <f t="shared" si="0"/>
        <v>*</v>
      </c>
      <c r="I67" s="8" t="e">
        <f t="shared" si="1"/>
        <v>#VALUE!</v>
      </c>
    </row>
    <row r="68" spans="7:9">
      <c r="G68" s="8">
        <v>43</v>
      </c>
      <c r="H68" s="10" t="str">
        <f t="shared" si="0"/>
        <v>+</v>
      </c>
      <c r="I68" s="8" t="e">
        <f t="shared" si="1"/>
        <v>#VALUE!</v>
      </c>
    </row>
    <row r="69" spans="7:9">
      <c r="G69" s="8">
        <v>44</v>
      </c>
      <c r="H69" s="10" t="str">
        <f t="shared" si="0"/>
        <v>,</v>
      </c>
      <c r="I69" s="8">
        <f t="shared" si="1"/>
        <v>5</v>
      </c>
    </row>
    <row r="70" spans="7:9">
      <c r="G70" s="8">
        <v>45</v>
      </c>
      <c r="H70" s="10" t="str">
        <f t="shared" si="0"/>
        <v>-</v>
      </c>
      <c r="I70" s="8" t="e">
        <f t="shared" si="1"/>
        <v>#VALUE!</v>
      </c>
    </row>
    <row r="71" spans="7:9">
      <c r="G71" s="8">
        <v>46</v>
      </c>
      <c r="H71" s="10" t="str">
        <f t="shared" si="0"/>
        <v>.</v>
      </c>
      <c r="I71" s="8">
        <f t="shared" si="1"/>
        <v>10</v>
      </c>
    </row>
    <row r="72" spans="7:9">
      <c r="G72" s="8">
        <v>47</v>
      </c>
      <c r="H72" s="10" t="str">
        <f t="shared" si="0"/>
        <v>/</v>
      </c>
      <c r="I72" s="8" t="e">
        <f t="shared" si="1"/>
        <v>#VALUE!</v>
      </c>
    </row>
    <row r="73" spans="7:9">
      <c r="G73" s="8">
        <v>48</v>
      </c>
      <c r="H73" s="10" t="str">
        <f t="shared" si="0"/>
        <v>0</v>
      </c>
      <c r="I73" s="8">
        <f t="shared" si="1"/>
        <v>11</v>
      </c>
    </row>
    <row r="74" spans="7:9">
      <c r="G74" s="8">
        <v>49</v>
      </c>
      <c r="H74" s="10" t="str">
        <f t="shared" si="0"/>
        <v>1</v>
      </c>
      <c r="I74" s="8" t="e">
        <f t="shared" si="1"/>
        <v>#VALUE!</v>
      </c>
    </row>
    <row r="75" spans="7:9">
      <c r="G75" s="8">
        <v>50</v>
      </c>
      <c r="H75" s="10" t="str">
        <f t="shared" si="0"/>
        <v>2</v>
      </c>
      <c r="I75" s="8">
        <f t="shared" si="1"/>
        <v>9</v>
      </c>
    </row>
    <row r="76" spans="7:9">
      <c r="G76" s="8">
        <v>51</v>
      </c>
      <c r="H76" s="10" t="str">
        <f t="shared" si="0"/>
        <v>3</v>
      </c>
      <c r="I76" s="8" t="e">
        <f t="shared" si="1"/>
        <v>#VALUE!</v>
      </c>
    </row>
    <row r="77" spans="7:9">
      <c r="G77" s="8">
        <v>52</v>
      </c>
      <c r="H77" s="10" t="str">
        <f t="shared" si="0"/>
        <v>4</v>
      </c>
      <c r="I77" s="8" t="e">
        <f t="shared" si="1"/>
        <v>#VALUE!</v>
      </c>
    </row>
    <row r="78" spans="7:9">
      <c r="G78" s="8">
        <v>53</v>
      </c>
      <c r="H78" s="10" t="str">
        <f t="shared" si="0"/>
        <v>5</v>
      </c>
      <c r="I78" s="8">
        <f t="shared" si="1"/>
        <v>7</v>
      </c>
    </row>
    <row r="79" spans="7:9">
      <c r="G79" s="8">
        <v>54</v>
      </c>
      <c r="H79" s="10" t="str">
        <f t="shared" si="0"/>
        <v>6</v>
      </c>
      <c r="I79" s="8" t="e">
        <f t="shared" si="1"/>
        <v>#VALUE!</v>
      </c>
    </row>
    <row r="80" spans="7:9">
      <c r="G80" s="8">
        <v>55</v>
      </c>
      <c r="H80" s="10" t="str">
        <f t="shared" si="0"/>
        <v>7</v>
      </c>
      <c r="I80" s="8">
        <f t="shared" si="1"/>
        <v>3</v>
      </c>
    </row>
    <row r="81" spans="7:9">
      <c r="G81" s="8">
        <v>56</v>
      </c>
      <c r="H81" s="10" t="str">
        <f t="shared" si="0"/>
        <v>8</v>
      </c>
      <c r="I81" s="8" t="e">
        <f t="shared" si="1"/>
        <v>#VALUE!</v>
      </c>
    </row>
    <row r="82" spans="7:9">
      <c r="G82" s="8">
        <v>57</v>
      </c>
      <c r="H82" s="10" t="str">
        <f t="shared" si="0"/>
        <v>9</v>
      </c>
      <c r="I82" s="8">
        <f t="shared" si="1"/>
        <v>4</v>
      </c>
    </row>
    <row r="83" spans="7:9">
      <c r="G83" s="8">
        <v>58</v>
      </c>
      <c r="H83" s="10" t="str">
        <f t="shared" si="0"/>
        <v>:</v>
      </c>
      <c r="I83" s="8" t="e">
        <f t="shared" si="1"/>
        <v>#VALUE!</v>
      </c>
    </row>
    <row r="84" spans="7:9">
      <c r="G84" s="8">
        <v>59</v>
      </c>
      <c r="H84" s="10" t="str">
        <f t="shared" si="0"/>
        <v>;</v>
      </c>
      <c r="I84" s="8" t="e">
        <f t="shared" si="1"/>
        <v>#VALUE!</v>
      </c>
    </row>
    <row r="85" spans="7:9">
      <c r="G85" s="8">
        <v>60</v>
      </c>
      <c r="H85" s="10" t="str">
        <f t="shared" si="0"/>
        <v>&lt;</v>
      </c>
      <c r="I85" s="8" t="e">
        <f t="shared" si="1"/>
        <v>#VALUE!</v>
      </c>
    </row>
    <row r="86" spans="7:9">
      <c r="G86" s="8">
        <v>61</v>
      </c>
      <c r="H86" s="10" t="str">
        <f t="shared" si="0"/>
        <v>=</v>
      </c>
      <c r="I86" s="8" t="e">
        <f t="shared" si="1"/>
        <v>#VALUE!</v>
      </c>
    </row>
    <row r="87" spans="7:9">
      <c r="G87" s="8">
        <v>62</v>
      </c>
      <c r="H87" s="10" t="str">
        <f t="shared" si="0"/>
        <v>&gt;</v>
      </c>
      <c r="I87" s="8" t="e">
        <f t="shared" si="1"/>
        <v>#VALUE!</v>
      </c>
    </row>
    <row r="88" spans="7:9">
      <c r="G88" s="8">
        <v>63</v>
      </c>
      <c r="H88" s="10" t="str">
        <f t="shared" si="0"/>
        <v>?</v>
      </c>
      <c r="I88" s="8" t="e">
        <f t="shared" si="1"/>
        <v>#VALUE!</v>
      </c>
    </row>
    <row r="89" spans="7:9">
      <c r="G89" s="8">
        <v>64</v>
      </c>
      <c r="H89" s="10" t="str">
        <f t="shared" si="0"/>
        <v>@</v>
      </c>
      <c r="I89" s="8" t="e">
        <f t="shared" si="1"/>
        <v>#VALUE!</v>
      </c>
    </row>
    <row r="90" spans="7:9">
      <c r="G90" s="8">
        <v>65</v>
      </c>
      <c r="H90" s="10" t="str">
        <f t="shared" si="0"/>
        <v>A</v>
      </c>
      <c r="I90" s="8" t="e">
        <f t="shared" si="1"/>
        <v>#VALUE!</v>
      </c>
    </row>
    <row r="91" spans="7:9">
      <c r="G91" s="8">
        <v>66</v>
      </c>
      <c r="H91" s="10" t="str">
        <f t="shared" ref="H91:H154" si="2">CHAR(G91)</f>
        <v>B</v>
      </c>
      <c r="I91" s="8" t="e">
        <f t="shared" ref="I91:I154" si="3">FIND(H91,$J$22,1)</f>
        <v>#VALUE!</v>
      </c>
    </row>
    <row r="92" spans="7:9">
      <c r="G92" s="8">
        <v>67</v>
      </c>
      <c r="H92" s="10" t="str">
        <f t="shared" si="2"/>
        <v>C</v>
      </c>
      <c r="I92" s="8" t="e">
        <f t="shared" si="3"/>
        <v>#VALUE!</v>
      </c>
    </row>
    <row r="93" spans="7:9">
      <c r="G93" s="8">
        <v>68</v>
      </c>
      <c r="H93" s="10" t="str">
        <f t="shared" si="2"/>
        <v>D</v>
      </c>
      <c r="I93" s="8" t="e">
        <f t="shared" si="3"/>
        <v>#VALUE!</v>
      </c>
    </row>
    <row r="94" spans="7:9">
      <c r="G94" s="8">
        <v>69</v>
      </c>
      <c r="H94" s="10" t="str">
        <f t="shared" si="2"/>
        <v>E</v>
      </c>
      <c r="I94" s="8" t="e">
        <f t="shared" si="3"/>
        <v>#VALUE!</v>
      </c>
    </row>
    <row r="95" spans="7:9">
      <c r="G95" s="8">
        <v>70</v>
      </c>
      <c r="H95" s="10" t="str">
        <f t="shared" si="2"/>
        <v>F</v>
      </c>
      <c r="I95" s="8" t="e">
        <f t="shared" si="3"/>
        <v>#VALUE!</v>
      </c>
    </row>
    <row r="96" spans="7:9">
      <c r="G96" s="8">
        <v>71</v>
      </c>
      <c r="H96" s="10" t="str">
        <f t="shared" si="2"/>
        <v>G</v>
      </c>
      <c r="I96" s="8" t="e">
        <f t="shared" si="3"/>
        <v>#VALUE!</v>
      </c>
    </row>
    <row r="97" spans="7:9">
      <c r="G97" s="8">
        <v>72</v>
      </c>
      <c r="H97" s="10" t="str">
        <f t="shared" si="2"/>
        <v>H</v>
      </c>
      <c r="I97" s="8" t="e">
        <f t="shared" si="3"/>
        <v>#VALUE!</v>
      </c>
    </row>
    <row r="98" spans="7:9">
      <c r="G98" s="8">
        <v>73</v>
      </c>
      <c r="H98" s="10" t="str">
        <f t="shared" si="2"/>
        <v>I</v>
      </c>
      <c r="I98" s="8" t="e">
        <f t="shared" si="3"/>
        <v>#VALUE!</v>
      </c>
    </row>
    <row r="99" spans="7:9">
      <c r="G99" s="8">
        <v>74</v>
      </c>
      <c r="H99" s="10" t="str">
        <f t="shared" si="2"/>
        <v>J</v>
      </c>
      <c r="I99" s="8" t="e">
        <f t="shared" si="3"/>
        <v>#VALUE!</v>
      </c>
    </row>
    <row r="100" spans="7:9">
      <c r="G100" s="8">
        <v>75</v>
      </c>
      <c r="H100" s="10" t="str">
        <f t="shared" si="2"/>
        <v>K</v>
      </c>
      <c r="I100" s="8" t="e">
        <f t="shared" si="3"/>
        <v>#VALUE!</v>
      </c>
    </row>
    <row r="101" spans="7:9">
      <c r="G101" s="8">
        <v>76</v>
      </c>
      <c r="H101" s="10" t="str">
        <f t="shared" si="2"/>
        <v>L</v>
      </c>
      <c r="I101" s="8" t="e">
        <f t="shared" si="3"/>
        <v>#VALUE!</v>
      </c>
    </row>
    <row r="102" spans="7:9">
      <c r="G102" s="8">
        <v>77</v>
      </c>
      <c r="H102" s="10" t="str">
        <f t="shared" si="2"/>
        <v>M</v>
      </c>
      <c r="I102" s="8" t="e">
        <f t="shared" si="3"/>
        <v>#VALUE!</v>
      </c>
    </row>
    <row r="103" spans="7:9">
      <c r="G103" s="8">
        <v>78</v>
      </c>
      <c r="H103" s="10" t="str">
        <f t="shared" si="2"/>
        <v>N</v>
      </c>
      <c r="I103" s="8" t="e">
        <f t="shared" si="3"/>
        <v>#VALUE!</v>
      </c>
    </row>
    <row r="104" spans="7:9">
      <c r="G104" s="8">
        <v>79</v>
      </c>
      <c r="H104" s="10" t="str">
        <f t="shared" si="2"/>
        <v>O</v>
      </c>
      <c r="I104" s="8" t="e">
        <f t="shared" si="3"/>
        <v>#VALUE!</v>
      </c>
    </row>
    <row r="105" spans="7:9">
      <c r="G105" s="8">
        <v>80</v>
      </c>
      <c r="H105" s="10" t="str">
        <f t="shared" si="2"/>
        <v>P</v>
      </c>
      <c r="I105" s="8" t="e">
        <f t="shared" si="3"/>
        <v>#VALUE!</v>
      </c>
    </row>
    <row r="106" spans="7:9">
      <c r="G106" s="8">
        <v>81</v>
      </c>
      <c r="H106" s="10" t="str">
        <f t="shared" si="2"/>
        <v>Q</v>
      </c>
      <c r="I106" s="8" t="e">
        <f t="shared" si="3"/>
        <v>#VALUE!</v>
      </c>
    </row>
    <row r="107" spans="7:9">
      <c r="G107" s="8">
        <v>82</v>
      </c>
      <c r="H107" s="10" t="str">
        <f t="shared" si="2"/>
        <v>R</v>
      </c>
      <c r="I107" s="8" t="e">
        <f t="shared" si="3"/>
        <v>#VALUE!</v>
      </c>
    </row>
    <row r="108" spans="7:9">
      <c r="G108" s="8">
        <v>83</v>
      </c>
      <c r="H108" s="10" t="str">
        <f t="shared" si="2"/>
        <v>S</v>
      </c>
      <c r="I108" s="8" t="e">
        <f t="shared" si="3"/>
        <v>#VALUE!</v>
      </c>
    </row>
    <row r="109" spans="7:9">
      <c r="G109" s="8">
        <v>84</v>
      </c>
      <c r="H109" s="10" t="str">
        <f t="shared" si="2"/>
        <v>T</v>
      </c>
      <c r="I109" s="8" t="e">
        <f t="shared" si="3"/>
        <v>#VALUE!</v>
      </c>
    </row>
    <row r="110" spans="7:9">
      <c r="G110" s="8">
        <v>85</v>
      </c>
      <c r="H110" s="10" t="str">
        <f t="shared" si="2"/>
        <v>U</v>
      </c>
      <c r="I110" s="8" t="e">
        <f t="shared" si="3"/>
        <v>#VALUE!</v>
      </c>
    </row>
    <row r="111" spans="7:9">
      <c r="G111" s="8">
        <v>86</v>
      </c>
      <c r="H111" s="10" t="str">
        <f t="shared" si="2"/>
        <v>V</v>
      </c>
      <c r="I111" s="8" t="e">
        <f t="shared" si="3"/>
        <v>#VALUE!</v>
      </c>
    </row>
    <row r="112" spans="7:9">
      <c r="G112" s="8">
        <v>87</v>
      </c>
      <c r="H112" s="10" t="str">
        <f t="shared" si="2"/>
        <v>W</v>
      </c>
      <c r="I112" s="8" t="e">
        <f t="shared" si="3"/>
        <v>#VALUE!</v>
      </c>
    </row>
    <row r="113" spans="7:9">
      <c r="G113" s="8">
        <v>88</v>
      </c>
      <c r="H113" s="10" t="str">
        <f t="shared" si="2"/>
        <v>X</v>
      </c>
      <c r="I113" s="8" t="e">
        <f t="shared" si="3"/>
        <v>#VALUE!</v>
      </c>
    </row>
    <row r="114" spans="7:9">
      <c r="G114" s="8">
        <v>89</v>
      </c>
      <c r="H114" s="10" t="str">
        <f t="shared" si="2"/>
        <v>Y</v>
      </c>
      <c r="I114" s="8" t="e">
        <f t="shared" si="3"/>
        <v>#VALUE!</v>
      </c>
    </row>
    <row r="115" spans="7:9">
      <c r="G115" s="8">
        <v>90</v>
      </c>
      <c r="H115" s="10" t="str">
        <f t="shared" si="2"/>
        <v>Z</v>
      </c>
      <c r="I115" s="8" t="e">
        <f t="shared" si="3"/>
        <v>#VALUE!</v>
      </c>
    </row>
    <row r="116" spans="7:9">
      <c r="G116" s="8">
        <v>91</v>
      </c>
      <c r="H116" s="10" t="str">
        <f t="shared" si="2"/>
        <v>[</v>
      </c>
      <c r="I116" s="8" t="e">
        <f t="shared" si="3"/>
        <v>#VALUE!</v>
      </c>
    </row>
    <row r="117" spans="7:9">
      <c r="G117" s="8">
        <v>92</v>
      </c>
      <c r="H117" s="10" t="str">
        <f t="shared" si="2"/>
        <v>\</v>
      </c>
      <c r="I117" s="8" t="e">
        <f t="shared" si="3"/>
        <v>#VALUE!</v>
      </c>
    </row>
    <row r="118" spans="7:9">
      <c r="G118" s="8">
        <v>93</v>
      </c>
      <c r="H118" s="10" t="str">
        <f t="shared" si="2"/>
        <v>]</v>
      </c>
      <c r="I118" s="8" t="e">
        <f t="shared" si="3"/>
        <v>#VALUE!</v>
      </c>
    </row>
    <row r="119" spans="7:9">
      <c r="G119" s="8">
        <v>94</v>
      </c>
      <c r="H119" s="10" t="str">
        <f t="shared" si="2"/>
        <v>^</v>
      </c>
      <c r="I119" s="8" t="e">
        <f t="shared" si="3"/>
        <v>#VALUE!</v>
      </c>
    </row>
    <row r="120" spans="7:9">
      <c r="G120" s="8">
        <v>95</v>
      </c>
      <c r="H120" s="10" t="str">
        <f t="shared" si="2"/>
        <v>_</v>
      </c>
      <c r="I120" s="8" t="e">
        <f t="shared" si="3"/>
        <v>#VALUE!</v>
      </c>
    </row>
    <row r="121" spans="7:9">
      <c r="G121" s="8">
        <v>96</v>
      </c>
      <c r="H121" s="10" t="str">
        <f t="shared" si="2"/>
        <v>`</v>
      </c>
      <c r="I121" s="8" t="e">
        <f t="shared" si="3"/>
        <v>#VALUE!</v>
      </c>
    </row>
    <row r="122" spans="7:9">
      <c r="G122" s="8">
        <v>97</v>
      </c>
      <c r="H122" s="10" t="str">
        <f t="shared" si="2"/>
        <v>a</v>
      </c>
      <c r="I122" s="8" t="e">
        <f t="shared" si="3"/>
        <v>#VALUE!</v>
      </c>
    </row>
    <row r="123" spans="7:9">
      <c r="G123" s="8">
        <v>98</v>
      </c>
      <c r="H123" s="10" t="str">
        <f t="shared" si="2"/>
        <v>b</v>
      </c>
      <c r="I123" s="8" t="e">
        <f t="shared" si="3"/>
        <v>#VALUE!</v>
      </c>
    </row>
    <row r="124" spans="7:9">
      <c r="G124" s="8">
        <v>99</v>
      </c>
      <c r="H124" s="10" t="str">
        <f t="shared" si="2"/>
        <v>c</v>
      </c>
      <c r="I124" s="8" t="e">
        <f t="shared" si="3"/>
        <v>#VALUE!</v>
      </c>
    </row>
    <row r="125" spans="7:9">
      <c r="G125" s="8">
        <v>100</v>
      </c>
      <c r="H125" s="10" t="str">
        <f t="shared" si="2"/>
        <v>d</v>
      </c>
      <c r="I125" s="8" t="e">
        <f t="shared" si="3"/>
        <v>#VALUE!</v>
      </c>
    </row>
    <row r="126" spans="7:9">
      <c r="G126" s="8">
        <v>101</v>
      </c>
      <c r="H126" s="10" t="str">
        <f t="shared" si="2"/>
        <v>e</v>
      </c>
      <c r="I126" s="8" t="e">
        <f t="shared" si="3"/>
        <v>#VALUE!</v>
      </c>
    </row>
    <row r="127" spans="7:9">
      <c r="G127" s="8">
        <v>102</v>
      </c>
      <c r="H127" s="10" t="str">
        <f t="shared" si="2"/>
        <v>f</v>
      </c>
      <c r="I127" s="8" t="e">
        <f t="shared" si="3"/>
        <v>#VALUE!</v>
      </c>
    </row>
    <row r="128" spans="7:9">
      <c r="G128" s="8">
        <v>103</v>
      </c>
      <c r="H128" s="10" t="str">
        <f t="shared" si="2"/>
        <v>g</v>
      </c>
      <c r="I128" s="8" t="e">
        <f t="shared" si="3"/>
        <v>#VALUE!</v>
      </c>
    </row>
    <row r="129" spans="7:9">
      <c r="G129" s="8">
        <v>104</v>
      </c>
      <c r="H129" s="10" t="str">
        <f t="shared" si="2"/>
        <v>h</v>
      </c>
      <c r="I129" s="8" t="e">
        <f t="shared" si="3"/>
        <v>#VALUE!</v>
      </c>
    </row>
    <row r="130" spans="7:9">
      <c r="G130" s="8">
        <v>105</v>
      </c>
      <c r="H130" s="10" t="str">
        <f t="shared" si="2"/>
        <v>i</v>
      </c>
      <c r="I130" s="8" t="e">
        <f t="shared" si="3"/>
        <v>#VALUE!</v>
      </c>
    </row>
    <row r="131" spans="7:9">
      <c r="G131" s="8">
        <v>106</v>
      </c>
      <c r="H131" s="10" t="str">
        <f t="shared" si="2"/>
        <v>j</v>
      </c>
      <c r="I131" s="8" t="e">
        <f t="shared" si="3"/>
        <v>#VALUE!</v>
      </c>
    </row>
    <row r="132" spans="7:9">
      <c r="G132" s="8">
        <v>107</v>
      </c>
      <c r="H132" s="10" t="str">
        <f t="shared" si="2"/>
        <v>k</v>
      </c>
      <c r="I132" s="8" t="e">
        <f t="shared" si="3"/>
        <v>#VALUE!</v>
      </c>
    </row>
    <row r="133" spans="7:9">
      <c r="G133" s="8">
        <v>108</v>
      </c>
      <c r="H133" s="10" t="str">
        <f t="shared" si="2"/>
        <v>l</v>
      </c>
      <c r="I133" s="8" t="e">
        <f t="shared" si="3"/>
        <v>#VALUE!</v>
      </c>
    </row>
    <row r="134" spans="7:9">
      <c r="G134" s="8">
        <v>109</v>
      </c>
      <c r="H134" s="10" t="str">
        <f t="shared" si="2"/>
        <v>m</v>
      </c>
      <c r="I134" s="8" t="e">
        <f t="shared" si="3"/>
        <v>#VALUE!</v>
      </c>
    </row>
    <row r="135" spans="7:9">
      <c r="G135" s="8">
        <v>110</v>
      </c>
      <c r="H135" s="10" t="str">
        <f t="shared" si="2"/>
        <v>n</v>
      </c>
      <c r="I135" s="8" t="e">
        <f t="shared" si="3"/>
        <v>#VALUE!</v>
      </c>
    </row>
    <row r="136" spans="7:9">
      <c r="G136" s="8">
        <v>111</v>
      </c>
      <c r="H136" s="10" t="str">
        <f t="shared" si="2"/>
        <v>o</v>
      </c>
      <c r="I136" s="8" t="e">
        <f t="shared" si="3"/>
        <v>#VALUE!</v>
      </c>
    </row>
    <row r="137" spans="7:9">
      <c r="G137" s="8">
        <v>112</v>
      </c>
      <c r="H137" s="10" t="str">
        <f t="shared" si="2"/>
        <v>p</v>
      </c>
      <c r="I137" s="8" t="e">
        <f t="shared" si="3"/>
        <v>#VALUE!</v>
      </c>
    </row>
    <row r="138" spans="7:9">
      <c r="G138" s="8">
        <v>113</v>
      </c>
      <c r="H138" s="10" t="str">
        <f t="shared" si="2"/>
        <v>q</v>
      </c>
      <c r="I138" s="8" t="e">
        <f t="shared" si="3"/>
        <v>#VALUE!</v>
      </c>
    </row>
    <row r="139" spans="7:9">
      <c r="G139" s="8">
        <v>114</v>
      </c>
      <c r="H139" s="10" t="str">
        <f t="shared" si="2"/>
        <v>r</v>
      </c>
      <c r="I139" s="8" t="e">
        <f t="shared" si="3"/>
        <v>#VALUE!</v>
      </c>
    </row>
    <row r="140" spans="7:9">
      <c r="G140" s="8">
        <v>115</v>
      </c>
      <c r="H140" s="10" t="str">
        <f t="shared" si="2"/>
        <v>s</v>
      </c>
      <c r="I140" s="8" t="e">
        <f t="shared" si="3"/>
        <v>#VALUE!</v>
      </c>
    </row>
    <row r="141" spans="7:9">
      <c r="G141" s="8">
        <v>116</v>
      </c>
      <c r="H141" s="10" t="str">
        <f t="shared" si="2"/>
        <v>t</v>
      </c>
      <c r="I141" s="8" t="e">
        <f t="shared" si="3"/>
        <v>#VALUE!</v>
      </c>
    </row>
    <row r="142" spans="7:9">
      <c r="G142" s="8">
        <v>117</v>
      </c>
      <c r="H142" s="10" t="str">
        <f t="shared" si="2"/>
        <v>u</v>
      </c>
      <c r="I142" s="8" t="e">
        <f t="shared" si="3"/>
        <v>#VALUE!</v>
      </c>
    </row>
    <row r="143" spans="7:9">
      <c r="G143" s="8">
        <v>118</v>
      </c>
      <c r="H143" s="10" t="str">
        <f t="shared" si="2"/>
        <v>v</v>
      </c>
      <c r="I143" s="8" t="e">
        <f t="shared" si="3"/>
        <v>#VALUE!</v>
      </c>
    </row>
    <row r="144" spans="7:9">
      <c r="G144" s="8">
        <v>119</v>
      </c>
      <c r="H144" s="10" t="str">
        <f t="shared" si="2"/>
        <v>w</v>
      </c>
      <c r="I144" s="8" t="e">
        <f t="shared" si="3"/>
        <v>#VALUE!</v>
      </c>
    </row>
    <row r="145" spans="7:9">
      <c r="G145" s="8">
        <v>120</v>
      </c>
      <c r="H145" s="10" t="str">
        <f t="shared" si="2"/>
        <v>x</v>
      </c>
      <c r="I145" s="8" t="e">
        <f t="shared" si="3"/>
        <v>#VALUE!</v>
      </c>
    </row>
    <row r="146" spans="7:9">
      <c r="G146" s="8">
        <v>121</v>
      </c>
      <c r="H146" s="10" t="str">
        <f t="shared" si="2"/>
        <v>y</v>
      </c>
      <c r="I146" s="8" t="e">
        <f t="shared" si="3"/>
        <v>#VALUE!</v>
      </c>
    </row>
    <row r="147" spans="7:9">
      <c r="G147" s="8">
        <v>122</v>
      </c>
      <c r="H147" s="10" t="str">
        <f t="shared" si="2"/>
        <v>z</v>
      </c>
      <c r="I147" s="8" t="e">
        <f t="shared" si="3"/>
        <v>#VALUE!</v>
      </c>
    </row>
    <row r="148" spans="7:9">
      <c r="G148" s="8">
        <v>123</v>
      </c>
      <c r="H148" s="10" t="str">
        <f t="shared" si="2"/>
        <v>{</v>
      </c>
      <c r="I148" s="8" t="e">
        <f t="shared" si="3"/>
        <v>#VALUE!</v>
      </c>
    </row>
    <row r="149" spans="7:9">
      <c r="G149" s="8">
        <v>124</v>
      </c>
      <c r="H149" s="10" t="str">
        <f t="shared" si="2"/>
        <v>|</v>
      </c>
      <c r="I149" s="8" t="e">
        <f t="shared" si="3"/>
        <v>#VALUE!</v>
      </c>
    </row>
    <row r="150" spans="7:9">
      <c r="G150" s="8">
        <v>125</v>
      </c>
      <c r="H150" s="10" t="str">
        <f t="shared" si="2"/>
        <v>}</v>
      </c>
      <c r="I150" s="8" t="e">
        <f t="shared" si="3"/>
        <v>#VALUE!</v>
      </c>
    </row>
    <row r="151" spans="7:9">
      <c r="G151" s="8">
        <v>126</v>
      </c>
      <c r="H151" s="10" t="str">
        <f t="shared" si="2"/>
        <v>~</v>
      </c>
      <c r="I151" s="8" t="e">
        <f t="shared" si="3"/>
        <v>#VALUE!</v>
      </c>
    </row>
    <row r="152" spans="7:9">
      <c r="G152" s="8">
        <v>127</v>
      </c>
      <c r="H152" s="10" t="str">
        <f t="shared" si="2"/>
        <v></v>
      </c>
      <c r="I152" s="8" t="e">
        <f t="shared" si="3"/>
        <v>#VALUE!</v>
      </c>
    </row>
    <row r="153" spans="7:9">
      <c r="G153" s="8">
        <v>128</v>
      </c>
      <c r="H153" s="10" t="str">
        <f t="shared" si="2"/>
        <v>€</v>
      </c>
      <c r="I153" s="8" t="e">
        <f t="shared" si="3"/>
        <v>#VALUE!</v>
      </c>
    </row>
    <row r="154" spans="7:9">
      <c r="G154" s="8">
        <v>129</v>
      </c>
      <c r="H154" s="10" t="str">
        <f t="shared" si="2"/>
        <v></v>
      </c>
      <c r="I154" s="8" t="e">
        <f t="shared" si="3"/>
        <v>#VALUE!</v>
      </c>
    </row>
    <row r="155" spans="7:9">
      <c r="G155" s="8">
        <v>130</v>
      </c>
      <c r="H155" s="10" t="str">
        <f t="shared" ref="H155:H218" si="4">CHAR(G155)</f>
        <v>‚</v>
      </c>
      <c r="I155" s="8" t="e">
        <f t="shared" ref="I155:I218" si="5">FIND(H155,$J$22,1)</f>
        <v>#VALUE!</v>
      </c>
    </row>
    <row r="156" spans="7:9">
      <c r="G156" s="8">
        <v>131</v>
      </c>
      <c r="H156" s="10" t="str">
        <f t="shared" si="4"/>
        <v>ƒ</v>
      </c>
      <c r="I156" s="8" t="e">
        <f t="shared" si="5"/>
        <v>#VALUE!</v>
      </c>
    </row>
    <row r="157" spans="7:9">
      <c r="G157" s="8">
        <v>132</v>
      </c>
      <c r="H157" s="10" t="str">
        <f t="shared" si="4"/>
        <v>„</v>
      </c>
      <c r="I157" s="8" t="e">
        <f t="shared" si="5"/>
        <v>#VALUE!</v>
      </c>
    </row>
    <row r="158" spans="7:9">
      <c r="G158" s="8">
        <v>133</v>
      </c>
      <c r="H158" s="10" t="str">
        <f t="shared" si="4"/>
        <v>…</v>
      </c>
      <c r="I158" s="8" t="e">
        <f t="shared" si="5"/>
        <v>#VALUE!</v>
      </c>
    </row>
    <row r="159" spans="7:9">
      <c r="G159" s="8">
        <v>134</v>
      </c>
      <c r="H159" s="10" t="str">
        <f t="shared" si="4"/>
        <v>†</v>
      </c>
      <c r="I159" s="8" t="e">
        <f t="shared" si="5"/>
        <v>#VALUE!</v>
      </c>
    </row>
    <row r="160" spans="7:9">
      <c r="G160" s="8">
        <v>135</v>
      </c>
      <c r="H160" s="10" t="str">
        <f t="shared" si="4"/>
        <v>‡</v>
      </c>
      <c r="I160" s="8" t="e">
        <f t="shared" si="5"/>
        <v>#VALUE!</v>
      </c>
    </row>
    <row r="161" spans="7:9">
      <c r="G161" s="8">
        <v>136</v>
      </c>
      <c r="H161" s="10" t="str">
        <f t="shared" si="4"/>
        <v>ˆ</v>
      </c>
      <c r="I161" s="8" t="e">
        <f t="shared" si="5"/>
        <v>#VALUE!</v>
      </c>
    </row>
    <row r="162" spans="7:9">
      <c r="G162" s="8">
        <v>137</v>
      </c>
      <c r="H162" s="10" t="str">
        <f t="shared" si="4"/>
        <v>‰</v>
      </c>
      <c r="I162" s="8" t="e">
        <f t="shared" si="5"/>
        <v>#VALUE!</v>
      </c>
    </row>
    <row r="163" spans="7:9">
      <c r="G163" s="8">
        <v>138</v>
      </c>
      <c r="H163" s="10" t="str">
        <f t="shared" si="4"/>
        <v>Š</v>
      </c>
      <c r="I163" s="8" t="e">
        <f t="shared" si="5"/>
        <v>#VALUE!</v>
      </c>
    </row>
    <row r="164" spans="7:9">
      <c r="G164" s="8">
        <v>139</v>
      </c>
      <c r="H164" s="10" t="str">
        <f t="shared" si="4"/>
        <v>‹</v>
      </c>
      <c r="I164" s="8" t="e">
        <f t="shared" si="5"/>
        <v>#VALUE!</v>
      </c>
    </row>
    <row r="165" spans="7:9">
      <c r="G165" s="8">
        <v>140</v>
      </c>
      <c r="H165" s="10" t="str">
        <f t="shared" si="4"/>
        <v>Œ</v>
      </c>
      <c r="I165" s="8" t="e">
        <f t="shared" si="5"/>
        <v>#VALUE!</v>
      </c>
    </row>
    <row r="166" spans="7:9">
      <c r="G166" s="8">
        <v>141</v>
      </c>
      <c r="H166" s="10" t="str">
        <f t="shared" si="4"/>
        <v></v>
      </c>
      <c r="I166" s="8" t="e">
        <f t="shared" si="5"/>
        <v>#VALUE!</v>
      </c>
    </row>
    <row r="167" spans="7:9">
      <c r="G167" s="8">
        <v>142</v>
      </c>
      <c r="H167" s="10" t="str">
        <f t="shared" si="4"/>
        <v>Ž</v>
      </c>
      <c r="I167" s="8" t="e">
        <f t="shared" si="5"/>
        <v>#VALUE!</v>
      </c>
    </row>
    <row r="168" spans="7:9">
      <c r="G168" s="8">
        <v>143</v>
      </c>
      <c r="H168" s="10" t="str">
        <f t="shared" si="4"/>
        <v></v>
      </c>
      <c r="I168" s="8" t="e">
        <f t="shared" si="5"/>
        <v>#VALUE!</v>
      </c>
    </row>
    <row r="169" spans="7:9">
      <c r="G169" s="8">
        <v>144</v>
      </c>
      <c r="H169" s="10" t="str">
        <f t="shared" si="4"/>
        <v></v>
      </c>
      <c r="I169" s="8" t="e">
        <f t="shared" si="5"/>
        <v>#VALUE!</v>
      </c>
    </row>
    <row r="170" spans="7:9">
      <c r="G170" s="8">
        <v>145</v>
      </c>
      <c r="H170" s="10" t="str">
        <f t="shared" si="4"/>
        <v>‘</v>
      </c>
      <c r="I170" s="8" t="e">
        <f t="shared" si="5"/>
        <v>#VALUE!</v>
      </c>
    </row>
    <row r="171" spans="7:9">
      <c r="G171" s="8">
        <v>146</v>
      </c>
      <c r="H171" s="10" t="str">
        <f t="shared" si="4"/>
        <v>’</v>
      </c>
      <c r="I171" s="8" t="e">
        <f t="shared" si="5"/>
        <v>#VALUE!</v>
      </c>
    </row>
    <row r="172" spans="7:9">
      <c r="G172" s="8">
        <v>147</v>
      </c>
      <c r="H172" s="10" t="str">
        <f t="shared" si="4"/>
        <v>“</v>
      </c>
      <c r="I172" s="8" t="e">
        <f t="shared" si="5"/>
        <v>#VALUE!</v>
      </c>
    </row>
    <row r="173" spans="7:9">
      <c r="G173" s="8">
        <v>148</v>
      </c>
      <c r="H173" s="10" t="str">
        <f t="shared" si="4"/>
        <v>”</v>
      </c>
      <c r="I173" s="8" t="e">
        <f t="shared" si="5"/>
        <v>#VALUE!</v>
      </c>
    </row>
    <row r="174" spans="7:9">
      <c r="G174" s="8">
        <v>149</v>
      </c>
      <c r="H174" s="10" t="str">
        <f t="shared" si="4"/>
        <v>•</v>
      </c>
      <c r="I174" s="8" t="e">
        <f t="shared" si="5"/>
        <v>#VALUE!</v>
      </c>
    </row>
    <row r="175" spans="7:9">
      <c r="G175" s="8">
        <v>150</v>
      </c>
      <c r="H175" s="10" t="str">
        <f t="shared" si="4"/>
        <v>–</v>
      </c>
      <c r="I175" s="8" t="e">
        <f t="shared" si="5"/>
        <v>#VALUE!</v>
      </c>
    </row>
    <row r="176" spans="7:9">
      <c r="G176" s="8">
        <v>151</v>
      </c>
      <c r="H176" s="10" t="str">
        <f t="shared" si="4"/>
        <v>—</v>
      </c>
      <c r="I176" s="8" t="e">
        <f t="shared" si="5"/>
        <v>#VALUE!</v>
      </c>
    </row>
    <row r="177" spans="7:9">
      <c r="G177" s="8">
        <v>152</v>
      </c>
      <c r="H177" s="10" t="str">
        <f t="shared" si="4"/>
        <v>˜</v>
      </c>
      <c r="I177" s="8" t="e">
        <f t="shared" si="5"/>
        <v>#VALUE!</v>
      </c>
    </row>
    <row r="178" spans="7:9">
      <c r="G178" s="8">
        <v>153</v>
      </c>
      <c r="H178" s="10" t="str">
        <f t="shared" si="4"/>
        <v>™</v>
      </c>
      <c r="I178" s="8" t="e">
        <f t="shared" si="5"/>
        <v>#VALUE!</v>
      </c>
    </row>
    <row r="179" spans="7:9">
      <c r="G179" s="8">
        <v>154</v>
      </c>
      <c r="H179" s="10" t="str">
        <f t="shared" si="4"/>
        <v>š</v>
      </c>
      <c r="I179" s="8" t="e">
        <f t="shared" si="5"/>
        <v>#VALUE!</v>
      </c>
    </row>
    <row r="180" spans="7:9">
      <c r="G180" s="8">
        <v>155</v>
      </c>
      <c r="H180" s="10" t="str">
        <f t="shared" si="4"/>
        <v>›</v>
      </c>
      <c r="I180" s="8" t="e">
        <f t="shared" si="5"/>
        <v>#VALUE!</v>
      </c>
    </row>
    <row r="181" spans="7:9">
      <c r="G181" s="8">
        <v>156</v>
      </c>
      <c r="H181" s="10" t="str">
        <f t="shared" si="4"/>
        <v>œ</v>
      </c>
      <c r="I181" s="8" t="e">
        <f t="shared" si="5"/>
        <v>#VALUE!</v>
      </c>
    </row>
    <row r="182" spans="7:9">
      <c r="G182" s="8">
        <v>157</v>
      </c>
      <c r="H182" s="10" t="str">
        <f t="shared" si="4"/>
        <v></v>
      </c>
      <c r="I182" s="8" t="e">
        <f t="shared" si="5"/>
        <v>#VALUE!</v>
      </c>
    </row>
    <row r="183" spans="7:9">
      <c r="G183" s="8">
        <v>158</v>
      </c>
      <c r="H183" s="10" t="str">
        <f t="shared" si="4"/>
        <v>ž</v>
      </c>
      <c r="I183" s="8" t="e">
        <f t="shared" si="5"/>
        <v>#VALUE!</v>
      </c>
    </row>
    <row r="184" spans="7:9">
      <c r="G184" s="8">
        <v>159</v>
      </c>
      <c r="H184" s="10" t="str">
        <f t="shared" si="4"/>
        <v>Ÿ</v>
      </c>
      <c r="I184" s="8" t="e">
        <f t="shared" si="5"/>
        <v>#VALUE!</v>
      </c>
    </row>
    <row r="185" spans="7:9">
      <c r="G185" s="8">
        <v>160</v>
      </c>
      <c r="H185" s="10" t="str">
        <f t="shared" si="4"/>
        <v> </v>
      </c>
      <c r="I185" s="8" t="e">
        <f t="shared" si="5"/>
        <v>#VALUE!</v>
      </c>
    </row>
    <row r="186" spans="7:9">
      <c r="G186" s="8">
        <v>161</v>
      </c>
      <c r="H186" s="10" t="str">
        <f t="shared" si="4"/>
        <v>¡</v>
      </c>
      <c r="I186" s="8" t="e">
        <f t="shared" si="5"/>
        <v>#VALUE!</v>
      </c>
    </row>
    <row r="187" spans="7:9">
      <c r="G187" s="8">
        <v>162</v>
      </c>
      <c r="H187" s="10" t="str">
        <f t="shared" si="4"/>
        <v>¢</v>
      </c>
      <c r="I187" s="8" t="e">
        <f t="shared" si="5"/>
        <v>#VALUE!</v>
      </c>
    </row>
    <row r="188" spans="7:9">
      <c r="G188" s="8">
        <v>163</v>
      </c>
      <c r="H188" s="10" t="str">
        <f t="shared" si="4"/>
        <v>£</v>
      </c>
      <c r="I188" s="8" t="e">
        <f t="shared" si="5"/>
        <v>#VALUE!</v>
      </c>
    </row>
    <row r="189" spans="7:9">
      <c r="G189" s="8">
        <v>164</v>
      </c>
      <c r="H189" s="10" t="str">
        <f t="shared" si="4"/>
        <v>¤</v>
      </c>
      <c r="I189" s="8" t="e">
        <f t="shared" si="5"/>
        <v>#VALUE!</v>
      </c>
    </row>
    <row r="190" spans="7:9">
      <c r="G190" s="8">
        <v>165</v>
      </c>
      <c r="H190" s="10" t="str">
        <f t="shared" si="4"/>
        <v>¥</v>
      </c>
      <c r="I190" s="8" t="e">
        <f t="shared" si="5"/>
        <v>#VALUE!</v>
      </c>
    </row>
    <row r="191" spans="7:9">
      <c r="G191" s="8">
        <v>166</v>
      </c>
      <c r="H191" s="10" t="str">
        <f t="shared" si="4"/>
        <v>¦</v>
      </c>
      <c r="I191" s="8" t="e">
        <f t="shared" si="5"/>
        <v>#VALUE!</v>
      </c>
    </row>
    <row r="192" spans="7:9">
      <c r="G192" s="8">
        <v>167</v>
      </c>
      <c r="H192" s="10" t="str">
        <f t="shared" si="4"/>
        <v>§</v>
      </c>
      <c r="I192" s="8" t="e">
        <f t="shared" si="5"/>
        <v>#VALUE!</v>
      </c>
    </row>
    <row r="193" spans="7:9">
      <c r="G193" s="8">
        <v>168</v>
      </c>
      <c r="H193" s="10" t="str">
        <f t="shared" si="4"/>
        <v>¨</v>
      </c>
      <c r="I193" s="8" t="e">
        <f t="shared" si="5"/>
        <v>#VALUE!</v>
      </c>
    </row>
    <row r="194" spans="7:9">
      <c r="G194" s="8">
        <v>169</v>
      </c>
      <c r="H194" s="10" t="str">
        <f t="shared" si="4"/>
        <v>©</v>
      </c>
      <c r="I194" s="8" t="e">
        <f t="shared" si="5"/>
        <v>#VALUE!</v>
      </c>
    </row>
    <row r="195" spans="7:9">
      <c r="G195" s="8">
        <v>170</v>
      </c>
      <c r="H195" s="10" t="str">
        <f t="shared" si="4"/>
        <v>ª</v>
      </c>
      <c r="I195" s="8" t="e">
        <f t="shared" si="5"/>
        <v>#VALUE!</v>
      </c>
    </row>
    <row r="196" spans="7:9">
      <c r="G196" s="8">
        <v>171</v>
      </c>
      <c r="H196" s="10" t="str">
        <f t="shared" si="4"/>
        <v>«</v>
      </c>
      <c r="I196" s="8" t="e">
        <f t="shared" si="5"/>
        <v>#VALUE!</v>
      </c>
    </row>
    <row r="197" spans="7:9">
      <c r="G197" s="8">
        <v>172</v>
      </c>
      <c r="H197" s="10" t="str">
        <f t="shared" si="4"/>
        <v>¬</v>
      </c>
      <c r="I197" s="8" t="e">
        <f t="shared" si="5"/>
        <v>#VALUE!</v>
      </c>
    </row>
    <row r="198" spans="7:9">
      <c r="G198" s="8">
        <v>173</v>
      </c>
      <c r="H198" s="10" t="str">
        <f t="shared" si="4"/>
        <v>­</v>
      </c>
      <c r="I198" s="8" t="e">
        <f t="shared" si="5"/>
        <v>#VALUE!</v>
      </c>
    </row>
    <row r="199" spans="7:9">
      <c r="G199" s="8">
        <v>174</v>
      </c>
      <c r="H199" s="10" t="str">
        <f t="shared" si="4"/>
        <v>®</v>
      </c>
      <c r="I199" s="8" t="e">
        <f t="shared" si="5"/>
        <v>#VALUE!</v>
      </c>
    </row>
    <row r="200" spans="7:9">
      <c r="G200" s="8">
        <v>175</v>
      </c>
      <c r="H200" s="10" t="str">
        <f t="shared" si="4"/>
        <v>¯</v>
      </c>
      <c r="I200" s="8" t="e">
        <f t="shared" si="5"/>
        <v>#VALUE!</v>
      </c>
    </row>
    <row r="201" spans="7:9">
      <c r="G201" s="8">
        <v>176</v>
      </c>
      <c r="H201" s="10" t="str">
        <f t="shared" si="4"/>
        <v>°</v>
      </c>
      <c r="I201" s="8" t="e">
        <f t="shared" si="5"/>
        <v>#VALUE!</v>
      </c>
    </row>
    <row r="202" spans="7:9">
      <c r="G202" s="8">
        <v>177</v>
      </c>
      <c r="H202" s="10" t="str">
        <f t="shared" si="4"/>
        <v>±</v>
      </c>
      <c r="I202" s="8" t="e">
        <f t="shared" si="5"/>
        <v>#VALUE!</v>
      </c>
    </row>
    <row r="203" spans="7:9">
      <c r="G203" s="8">
        <v>178</v>
      </c>
      <c r="H203" s="10" t="str">
        <f t="shared" si="4"/>
        <v>²</v>
      </c>
      <c r="I203" s="8" t="e">
        <f t="shared" si="5"/>
        <v>#VALUE!</v>
      </c>
    </row>
    <row r="204" spans="7:9">
      <c r="G204" s="8">
        <v>179</v>
      </c>
      <c r="H204" s="10" t="str">
        <f t="shared" si="4"/>
        <v>³</v>
      </c>
      <c r="I204" s="8" t="e">
        <f t="shared" si="5"/>
        <v>#VALUE!</v>
      </c>
    </row>
    <row r="205" spans="7:9">
      <c r="G205" s="8">
        <v>180</v>
      </c>
      <c r="H205" s="10" t="str">
        <f t="shared" si="4"/>
        <v>´</v>
      </c>
      <c r="I205" s="8" t="e">
        <f t="shared" si="5"/>
        <v>#VALUE!</v>
      </c>
    </row>
    <row r="206" spans="7:9">
      <c r="G206" s="8">
        <v>181</v>
      </c>
      <c r="H206" s="10" t="str">
        <f t="shared" si="4"/>
        <v>µ</v>
      </c>
      <c r="I206" s="8" t="e">
        <f t="shared" si="5"/>
        <v>#VALUE!</v>
      </c>
    </row>
    <row r="207" spans="7:9">
      <c r="G207" s="8">
        <v>182</v>
      </c>
      <c r="H207" s="10" t="str">
        <f t="shared" si="4"/>
        <v>¶</v>
      </c>
      <c r="I207" s="8" t="e">
        <f t="shared" si="5"/>
        <v>#VALUE!</v>
      </c>
    </row>
    <row r="208" spans="7:9">
      <c r="G208" s="8">
        <v>183</v>
      </c>
      <c r="H208" s="10" t="str">
        <f t="shared" si="4"/>
        <v>·</v>
      </c>
      <c r="I208" s="8" t="e">
        <f t="shared" si="5"/>
        <v>#VALUE!</v>
      </c>
    </row>
    <row r="209" spans="7:9">
      <c r="G209" s="8">
        <v>184</v>
      </c>
      <c r="H209" s="10" t="str">
        <f t="shared" si="4"/>
        <v>¸</v>
      </c>
      <c r="I209" s="8" t="e">
        <f t="shared" si="5"/>
        <v>#VALUE!</v>
      </c>
    </row>
    <row r="210" spans="7:9">
      <c r="G210" s="8">
        <v>185</v>
      </c>
      <c r="H210" s="10" t="str">
        <f t="shared" si="4"/>
        <v>¹</v>
      </c>
      <c r="I210" s="8" t="e">
        <f t="shared" si="5"/>
        <v>#VALUE!</v>
      </c>
    </row>
    <row r="211" spans="7:9">
      <c r="G211" s="8">
        <v>186</v>
      </c>
      <c r="H211" s="10" t="str">
        <f t="shared" si="4"/>
        <v>º</v>
      </c>
      <c r="I211" s="8" t="e">
        <f t="shared" si="5"/>
        <v>#VALUE!</v>
      </c>
    </row>
    <row r="212" spans="7:9">
      <c r="G212" s="8">
        <v>187</v>
      </c>
      <c r="H212" s="10" t="str">
        <f t="shared" si="4"/>
        <v>»</v>
      </c>
      <c r="I212" s="8" t="e">
        <f t="shared" si="5"/>
        <v>#VALUE!</v>
      </c>
    </row>
    <row r="213" spans="7:9">
      <c r="G213" s="8">
        <v>188</v>
      </c>
      <c r="H213" s="10" t="str">
        <f t="shared" si="4"/>
        <v>¼</v>
      </c>
      <c r="I213" s="8" t="e">
        <f t="shared" si="5"/>
        <v>#VALUE!</v>
      </c>
    </row>
    <row r="214" spans="7:9">
      <c r="G214" s="8">
        <v>189</v>
      </c>
      <c r="H214" s="10" t="str">
        <f t="shared" si="4"/>
        <v>½</v>
      </c>
      <c r="I214" s="8" t="e">
        <f t="shared" si="5"/>
        <v>#VALUE!</v>
      </c>
    </row>
    <row r="215" spans="7:9">
      <c r="G215" s="8">
        <v>190</v>
      </c>
      <c r="H215" s="10" t="str">
        <f t="shared" si="4"/>
        <v>¾</v>
      </c>
      <c r="I215" s="8" t="e">
        <f t="shared" si="5"/>
        <v>#VALUE!</v>
      </c>
    </row>
    <row r="216" spans="7:9">
      <c r="G216" s="8">
        <v>191</v>
      </c>
      <c r="H216" s="10" t="str">
        <f t="shared" si="4"/>
        <v>¿</v>
      </c>
      <c r="I216" s="8" t="e">
        <f t="shared" si="5"/>
        <v>#VALUE!</v>
      </c>
    </row>
    <row r="217" spans="7:9">
      <c r="G217" s="8">
        <v>192</v>
      </c>
      <c r="H217" s="10" t="str">
        <f t="shared" si="4"/>
        <v>À</v>
      </c>
      <c r="I217" s="8" t="e">
        <f t="shared" si="5"/>
        <v>#VALUE!</v>
      </c>
    </row>
    <row r="218" spans="7:9">
      <c r="G218" s="8">
        <v>193</v>
      </c>
      <c r="H218" s="10" t="str">
        <f t="shared" si="4"/>
        <v>Á</v>
      </c>
      <c r="I218" s="8" t="e">
        <f t="shared" si="5"/>
        <v>#VALUE!</v>
      </c>
    </row>
    <row r="219" spans="7:9">
      <c r="G219" s="8">
        <v>194</v>
      </c>
      <c r="H219" s="10" t="str">
        <f t="shared" ref="H219:H280" si="6">CHAR(G219)</f>
        <v>Â</v>
      </c>
      <c r="I219" s="8" t="e">
        <f t="shared" ref="I219:I280" si="7">FIND(H219,$J$22,1)</f>
        <v>#VALUE!</v>
      </c>
    </row>
    <row r="220" spans="7:9">
      <c r="G220" s="8">
        <v>195</v>
      </c>
      <c r="H220" s="10" t="str">
        <f t="shared" si="6"/>
        <v>Ã</v>
      </c>
      <c r="I220" s="8" t="e">
        <f t="shared" si="7"/>
        <v>#VALUE!</v>
      </c>
    </row>
    <row r="221" spans="7:9">
      <c r="G221" s="8">
        <v>196</v>
      </c>
      <c r="H221" s="10" t="str">
        <f t="shared" si="6"/>
        <v>Ä</v>
      </c>
      <c r="I221" s="8" t="e">
        <f t="shared" si="7"/>
        <v>#VALUE!</v>
      </c>
    </row>
    <row r="222" spans="7:9">
      <c r="G222" s="8">
        <v>197</v>
      </c>
      <c r="H222" s="10" t="str">
        <f t="shared" si="6"/>
        <v>Å</v>
      </c>
      <c r="I222" s="8" t="e">
        <f t="shared" si="7"/>
        <v>#VALUE!</v>
      </c>
    </row>
    <row r="223" spans="7:9">
      <c r="G223" s="8">
        <v>198</v>
      </c>
      <c r="H223" s="10" t="str">
        <f t="shared" si="6"/>
        <v>Æ</v>
      </c>
      <c r="I223" s="8" t="e">
        <f t="shared" si="7"/>
        <v>#VALUE!</v>
      </c>
    </row>
    <row r="224" spans="7:9">
      <c r="G224" s="8">
        <v>199</v>
      </c>
      <c r="H224" s="10" t="str">
        <f t="shared" si="6"/>
        <v>Ç</v>
      </c>
      <c r="I224" s="8" t="e">
        <f t="shared" si="7"/>
        <v>#VALUE!</v>
      </c>
    </row>
    <row r="225" spans="7:9">
      <c r="G225" s="8">
        <v>200</v>
      </c>
      <c r="H225" s="10" t="str">
        <f t="shared" si="6"/>
        <v>È</v>
      </c>
      <c r="I225" s="8" t="e">
        <f t="shared" si="7"/>
        <v>#VALUE!</v>
      </c>
    </row>
    <row r="226" spans="7:9">
      <c r="G226" s="8">
        <v>201</v>
      </c>
      <c r="H226" s="10" t="str">
        <f t="shared" si="6"/>
        <v>É</v>
      </c>
      <c r="I226" s="8" t="e">
        <f t="shared" si="7"/>
        <v>#VALUE!</v>
      </c>
    </row>
    <row r="227" spans="7:9">
      <c r="G227" s="8">
        <v>202</v>
      </c>
      <c r="H227" s="10" t="str">
        <f t="shared" si="6"/>
        <v>Ê</v>
      </c>
      <c r="I227" s="8" t="e">
        <f t="shared" si="7"/>
        <v>#VALUE!</v>
      </c>
    </row>
    <row r="228" spans="7:9">
      <c r="G228" s="8">
        <v>203</v>
      </c>
      <c r="H228" s="10" t="str">
        <f t="shared" si="6"/>
        <v>Ë</v>
      </c>
      <c r="I228" s="8" t="e">
        <f t="shared" si="7"/>
        <v>#VALUE!</v>
      </c>
    </row>
    <row r="229" spans="7:9">
      <c r="G229" s="8">
        <v>204</v>
      </c>
      <c r="H229" s="10" t="str">
        <f t="shared" si="6"/>
        <v>Ì</v>
      </c>
      <c r="I229" s="8" t="e">
        <f t="shared" si="7"/>
        <v>#VALUE!</v>
      </c>
    </row>
    <row r="230" spans="7:9">
      <c r="G230" s="8">
        <v>205</v>
      </c>
      <c r="H230" s="10" t="str">
        <f t="shared" si="6"/>
        <v>Í</v>
      </c>
      <c r="I230" s="8" t="e">
        <f t="shared" si="7"/>
        <v>#VALUE!</v>
      </c>
    </row>
    <row r="231" spans="7:9">
      <c r="G231" s="8">
        <v>206</v>
      </c>
      <c r="H231" s="10" t="str">
        <f t="shared" si="6"/>
        <v>Î</v>
      </c>
      <c r="I231" s="8" t="e">
        <f t="shared" si="7"/>
        <v>#VALUE!</v>
      </c>
    </row>
    <row r="232" spans="7:9">
      <c r="G232" s="8">
        <v>207</v>
      </c>
      <c r="H232" s="10" t="str">
        <f t="shared" si="6"/>
        <v>Ï</v>
      </c>
      <c r="I232" s="8" t="e">
        <f t="shared" si="7"/>
        <v>#VALUE!</v>
      </c>
    </row>
    <row r="233" spans="7:9">
      <c r="G233" s="8">
        <v>208</v>
      </c>
      <c r="H233" s="10" t="str">
        <f t="shared" si="6"/>
        <v>Ð</v>
      </c>
      <c r="I233" s="8" t="e">
        <f t="shared" si="7"/>
        <v>#VALUE!</v>
      </c>
    </row>
    <row r="234" spans="7:9">
      <c r="G234" s="8">
        <v>209</v>
      </c>
      <c r="H234" s="10" t="str">
        <f t="shared" si="6"/>
        <v>Ñ</v>
      </c>
      <c r="I234" s="8" t="e">
        <f t="shared" si="7"/>
        <v>#VALUE!</v>
      </c>
    </row>
    <row r="235" spans="7:9">
      <c r="G235" s="8">
        <v>210</v>
      </c>
      <c r="H235" s="10" t="str">
        <f t="shared" si="6"/>
        <v>Ò</v>
      </c>
      <c r="I235" s="8" t="e">
        <f t="shared" si="7"/>
        <v>#VALUE!</v>
      </c>
    </row>
    <row r="236" spans="7:9">
      <c r="G236" s="8">
        <v>211</v>
      </c>
      <c r="H236" s="10" t="str">
        <f t="shared" si="6"/>
        <v>Ó</v>
      </c>
      <c r="I236" s="8" t="e">
        <f t="shared" si="7"/>
        <v>#VALUE!</v>
      </c>
    </row>
    <row r="237" spans="7:9">
      <c r="G237" s="8">
        <v>212</v>
      </c>
      <c r="H237" s="10" t="str">
        <f t="shared" si="6"/>
        <v>Ô</v>
      </c>
      <c r="I237" s="8" t="e">
        <f t="shared" si="7"/>
        <v>#VALUE!</v>
      </c>
    </row>
    <row r="238" spans="7:9">
      <c r="G238" s="8">
        <v>213</v>
      </c>
      <c r="H238" s="10" t="str">
        <f t="shared" si="6"/>
        <v>Õ</v>
      </c>
      <c r="I238" s="8" t="e">
        <f t="shared" si="7"/>
        <v>#VALUE!</v>
      </c>
    </row>
    <row r="239" spans="7:9">
      <c r="G239" s="8">
        <v>214</v>
      </c>
      <c r="H239" s="10" t="str">
        <f t="shared" si="6"/>
        <v>Ö</v>
      </c>
      <c r="I239" s="8" t="e">
        <f t="shared" si="7"/>
        <v>#VALUE!</v>
      </c>
    </row>
    <row r="240" spans="7:9">
      <c r="G240" s="8">
        <v>215</v>
      </c>
      <c r="H240" s="10" t="str">
        <f t="shared" si="6"/>
        <v>×</v>
      </c>
      <c r="I240" s="8" t="e">
        <f t="shared" si="7"/>
        <v>#VALUE!</v>
      </c>
    </row>
    <row r="241" spans="7:9">
      <c r="G241" s="8">
        <v>216</v>
      </c>
      <c r="H241" s="10" t="str">
        <f t="shared" si="6"/>
        <v>Ø</v>
      </c>
      <c r="I241" s="8" t="e">
        <f t="shared" si="7"/>
        <v>#VALUE!</v>
      </c>
    </row>
    <row r="242" spans="7:9">
      <c r="G242" s="8">
        <v>217</v>
      </c>
      <c r="H242" s="10" t="str">
        <f t="shared" si="6"/>
        <v>Ù</v>
      </c>
      <c r="I242" s="8" t="e">
        <f t="shared" si="7"/>
        <v>#VALUE!</v>
      </c>
    </row>
    <row r="243" spans="7:9">
      <c r="G243" s="8">
        <v>218</v>
      </c>
      <c r="H243" s="10" t="str">
        <f t="shared" si="6"/>
        <v>Ú</v>
      </c>
      <c r="I243" s="8" t="e">
        <f t="shared" si="7"/>
        <v>#VALUE!</v>
      </c>
    </row>
    <row r="244" spans="7:9">
      <c r="G244" s="8">
        <v>219</v>
      </c>
      <c r="H244" s="10" t="str">
        <f t="shared" si="6"/>
        <v>Û</v>
      </c>
      <c r="I244" s="8" t="e">
        <f t="shared" si="7"/>
        <v>#VALUE!</v>
      </c>
    </row>
    <row r="245" spans="7:9">
      <c r="G245" s="8">
        <v>220</v>
      </c>
      <c r="H245" s="10" t="str">
        <f t="shared" si="6"/>
        <v>Ü</v>
      </c>
      <c r="I245" s="8" t="e">
        <f t="shared" si="7"/>
        <v>#VALUE!</v>
      </c>
    </row>
    <row r="246" spans="7:9">
      <c r="G246" s="8">
        <v>221</v>
      </c>
      <c r="H246" s="10" t="str">
        <f t="shared" si="6"/>
        <v>Ý</v>
      </c>
      <c r="I246" s="8" t="e">
        <f t="shared" si="7"/>
        <v>#VALUE!</v>
      </c>
    </row>
    <row r="247" spans="7:9">
      <c r="G247" s="8">
        <v>222</v>
      </c>
      <c r="H247" s="10" t="str">
        <f t="shared" si="6"/>
        <v>Þ</v>
      </c>
      <c r="I247" s="8" t="e">
        <f t="shared" si="7"/>
        <v>#VALUE!</v>
      </c>
    </row>
    <row r="248" spans="7:9">
      <c r="G248" s="8">
        <v>223</v>
      </c>
      <c r="H248" s="10" t="str">
        <f t="shared" si="6"/>
        <v>ß</v>
      </c>
      <c r="I248" s="8" t="e">
        <f t="shared" si="7"/>
        <v>#VALUE!</v>
      </c>
    </row>
    <row r="249" spans="7:9">
      <c r="G249" s="8">
        <v>224</v>
      </c>
      <c r="H249" s="10" t="str">
        <f t="shared" si="6"/>
        <v>à</v>
      </c>
      <c r="I249" s="8" t="e">
        <f t="shared" si="7"/>
        <v>#VALUE!</v>
      </c>
    </row>
    <row r="250" spans="7:9">
      <c r="G250" s="8">
        <v>225</v>
      </c>
      <c r="H250" s="10" t="str">
        <f t="shared" si="6"/>
        <v>á</v>
      </c>
      <c r="I250" s="8" t="e">
        <f t="shared" si="7"/>
        <v>#VALUE!</v>
      </c>
    </row>
    <row r="251" spans="7:9">
      <c r="G251" s="8">
        <v>226</v>
      </c>
      <c r="H251" s="10" t="str">
        <f t="shared" si="6"/>
        <v>â</v>
      </c>
      <c r="I251" s="8" t="e">
        <f t="shared" si="7"/>
        <v>#VALUE!</v>
      </c>
    </row>
    <row r="252" spans="7:9">
      <c r="G252" s="8">
        <v>227</v>
      </c>
      <c r="H252" s="10" t="str">
        <f t="shared" si="6"/>
        <v>ã</v>
      </c>
      <c r="I252" s="8" t="e">
        <f t="shared" si="7"/>
        <v>#VALUE!</v>
      </c>
    </row>
    <row r="253" spans="7:9">
      <c r="G253" s="8">
        <v>228</v>
      </c>
      <c r="H253" s="10" t="str">
        <f t="shared" si="6"/>
        <v>ä</v>
      </c>
      <c r="I253" s="8" t="e">
        <f t="shared" si="7"/>
        <v>#VALUE!</v>
      </c>
    </row>
    <row r="254" spans="7:9">
      <c r="G254" s="8">
        <v>229</v>
      </c>
      <c r="H254" s="10" t="str">
        <f t="shared" si="6"/>
        <v>å</v>
      </c>
      <c r="I254" s="8" t="e">
        <f t="shared" si="7"/>
        <v>#VALUE!</v>
      </c>
    </row>
    <row r="255" spans="7:9">
      <c r="G255" s="8">
        <v>230</v>
      </c>
      <c r="H255" s="10" t="str">
        <f t="shared" si="6"/>
        <v>æ</v>
      </c>
      <c r="I255" s="8" t="e">
        <f t="shared" si="7"/>
        <v>#VALUE!</v>
      </c>
    </row>
    <row r="256" spans="7:9">
      <c r="G256" s="8">
        <v>231</v>
      </c>
      <c r="H256" s="10" t="str">
        <f t="shared" si="6"/>
        <v>ç</v>
      </c>
      <c r="I256" s="8" t="e">
        <f t="shared" si="7"/>
        <v>#VALUE!</v>
      </c>
    </row>
    <row r="257" spans="7:9">
      <c r="G257" s="8">
        <v>232</v>
      </c>
      <c r="H257" s="10" t="str">
        <f t="shared" si="6"/>
        <v>è</v>
      </c>
      <c r="I257" s="8" t="e">
        <f t="shared" si="7"/>
        <v>#VALUE!</v>
      </c>
    </row>
    <row r="258" spans="7:9">
      <c r="G258" s="8">
        <v>233</v>
      </c>
      <c r="H258" s="10" t="str">
        <f t="shared" si="6"/>
        <v>é</v>
      </c>
      <c r="I258" s="8" t="e">
        <f t="shared" si="7"/>
        <v>#VALUE!</v>
      </c>
    </row>
    <row r="259" spans="7:9">
      <c r="G259" s="8">
        <v>234</v>
      </c>
      <c r="H259" s="10" t="str">
        <f t="shared" si="6"/>
        <v>ê</v>
      </c>
      <c r="I259" s="8" t="e">
        <f t="shared" si="7"/>
        <v>#VALUE!</v>
      </c>
    </row>
    <row r="260" spans="7:9">
      <c r="G260" s="8">
        <v>235</v>
      </c>
      <c r="H260" s="10" t="str">
        <f t="shared" si="6"/>
        <v>ë</v>
      </c>
      <c r="I260" s="8" t="e">
        <f t="shared" si="7"/>
        <v>#VALUE!</v>
      </c>
    </row>
    <row r="261" spans="7:9">
      <c r="G261" s="8">
        <v>236</v>
      </c>
      <c r="H261" s="10" t="str">
        <f t="shared" si="6"/>
        <v>ì</v>
      </c>
      <c r="I261" s="8" t="e">
        <f t="shared" si="7"/>
        <v>#VALUE!</v>
      </c>
    </row>
    <row r="262" spans="7:9">
      <c r="G262" s="8">
        <v>237</v>
      </c>
      <c r="H262" s="10" t="str">
        <f t="shared" si="6"/>
        <v>í</v>
      </c>
      <c r="I262" s="8" t="e">
        <f t="shared" si="7"/>
        <v>#VALUE!</v>
      </c>
    </row>
    <row r="263" spans="7:9">
      <c r="G263" s="8">
        <v>238</v>
      </c>
      <c r="H263" s="10" t="str">
        <f t="shared" si="6"/>
        <v>î</v>
      </c>
      <c r="I263" s="8" t="e">
        <f t="shared" si="7"/>
        <v>#VALUE!</v>
      </c>
    </row>
    <row r="264" spans="7:9">
      <c r="G264" s="8">
        <v>239</v>
      </c>
      <c r="H264" s="10" t="str">
        <f t="shared" si="6"/>
        <v>ï</v>
      </c>
      <c r="I264" s="8" t="e">
        <f t="shared" si="7"/>
        <v>#VALUE!</v>
      </c>
    </row>
    <row r="265" spans="7:9">
      <c r="G265" s="8">
        <v>240</v>
      </c>
      <c r="H265" s="10" t="str">
        <f t="shared" si="6"/>
        <v>ð</v>
      </c>
      <c r="I265" s="8" t="e">
        <f t="shared" si="7"/>
        <v>#VALUE!</v>
      </c>
    </row>
    <row r="266" spans="7:9">
      <c r="G266" s="8">
        <v>241</v>
      </c>
      <c r="H266" s="10" t="str">
        <f t="shared" si="6"/>
        <v>ñ</v>
      </c>
      <c r="I266" s="8" t="e">
        <f t="shared" si="7"/>
        <v>#VALUE!</v>
      </c>
    </row>
    <row r="267" spans="7:9">
      <c r="G267" s="8">
        <v>242</v>
      </c>
      <c r="H267" s="10" t="str">
        <f t="shared" si="6"/>
        <v>ò</v>
      </c>
      <c r="I267" s="8" t="e">
        <f t="shared" si="7"/>
        <v>#VALUE!</v>
      </c>
    </row>
    <row r="268" spans="7:9">
      <c r="G268" s="8">
        <v>243</v>
      </c>
      <c r="H268" s="10" t="str">
        <f t="shared" si="6"/>
        <v>ó</v>
      </c>
      <c r="I268" s="8" t="e">
        <f t="shared" si="7"/>
        <v>#VALUE!</v>
      </c>
    </row>
    <row r="269" spans="7:9">
      <c r="G269" s="8">
        <v>244</v>
      </c>
      <c r="H269" s="10" t="str">
        <f t="shared" si="6"/>
        <v>ô</v>
      </c>
      <c r="I269" s="8" t="e">
        <f t="shared" si="7"/>
        <v>#VALUE!</v>
      </c>
    </row>
    <row r="270" spans="7:9">
      <c r="G270" s="8">
        <v>245</v>
      </c>
      <c r="H270" s="10" t="str">
        <f t="shared" si="6"/>
        <v>õ</v>
      </c>
      <c r="I270" s="8" t="e">
        <f t="shared" si="7"/>
        <v>#VALUE!</v>
      </c>
    </row>
    <row r="271" spans="7:9">
      <c r="G271" s="8">
        <v>246</v>
      </c>
      <c r="H271" s="10" t="str">
        <f t="shared" si="6"/>
        <v>ö</v>
      </c>
      <c r="I271" s="8" t="e">
        <f t="shared" si="7"/>
        <v>#VALUE!</v>
      </c>
    </row>
    <row r="272" spans="7:9">
      <c r="G272" s="8">
        <v>247</v>
      </c>
      <c r="H272" s="10" t="str">
        <f t="shared" si="6"/>
        <v>÷</v>
      </c>
      <c r="I272" s="8" t="e">
        <f t="shared" si="7"/>
        <v>#VALUE!</v>
      </c>
    </row>
    <row r="273" spans="7:9">
      <c r="G273" s="8">
        <v>248</v>
      </c>
      <c r="H273" s="10" t="str">
        <f t="shared" si="6"/>
        <v>ø</v>
      </c>
      <c r="I273" s="8" t="e">
        <f t="shared" si="7"/>
        <v>#VALUE!</v>
      </c>
    </row>
    <row r="274" spans="7:9">
      <c r="G274" s="8">
        <v>249</v>
      </c>
      <c r="H274" s="10" t="str">
        <f t="shared" si="6"/>
        <v>ù</v>
      </c>
      <c r="I274" s="8" t="e">
        <f t="shared" si="7"/>
        <v>#VALUE!</v>
      </c>
    </row>
    <row r="275" spans="7:9">
      <c r="G275" s="8">
        <v>250</v>
      </c>
      <c r="H275" s="10" t="str">
        <f t="shared" si="6"/>
        <v>ú</v>
      </c>
      <c r="I275" s="8" t="e">
        <f t="shared" si="7"/>
        <v>#VALUE!</v>
      </c>
    </row>
    <row r="276" spans="7:9">
      <c r="G276" s="8">
        <v>251</v>
      </c>
      <c r="H276" s="10" t="str">
        <f t="shared" si="6"/>
        <v>û</v>
      </c>
      <c r="I276" s="8" t="e">
        <f t="shared" si="7"/>
        <v>#VALUE!</v>
      </c>
    </row>
    <row r="277" spans="7:9">
      <c r="G277" s="8">
        <v>252</v>
      </c>
      <c r="H277" s="10" t="str">
        <f t="shared" si="6"/>
        <v>ü</v>
      </c>
      <c r="I277" s="8" t="e">
        <f t="shared" si="7"/>
        <v>#VALUE!</v>
      </c>
    </row>
    <row r="278" spans="7:9">
      <c r="G278" s="8">
        <v>253</v>
      </c>
      <c r="H278" s="10" t="str">
        <f t="shared" si="6"/>
        <v>ý</v>
      </c>
      <c r="I278" s="8" t="e">
        <f t="shared" si="7"/>
        <v>#VALUE!</v>
      </c>
    </row>
    <row r="279" spans="7:9">
      <c r="G279" s="8">
        <v>254</v>
      </c>
      <c r="H279" s="10" t="str">
        <f t="shared" si="6"/>
        <v>þ</v>
      </c>
      <c r="I279" s="8" t="e">
        <f t="shared" si="7"/>
        <v>#VALUE!</v>
      </c>
    </row>
    <row r="280" spans="7:9">
      <c r="G280" s="8">
        <v>255</v>
      </c>
      <c r="H280" s="10" t="str">
        <f t="shared" si="6"/>
        <v>ÿ</v>
      </c>
      <c r="I280" s="8" t="e">
        <f t="shared" si="7"/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520D-4631-413E-9BFF-D32154884402}">
  <sheetPr codeName="Sheet11"/>
  <dimension ref="D5:E13"/>
  <sheetViews>
    <sheetView topLeftCell="D1" workbookViewId="0">
      <selection activeCell="E7" sqref="E7"/>
    </sheetView>
  </sheetViews>
  <sheetFormatPr defaultRowHeight="15"/>
  <cols>
    <col min="1" max="3" width="9.140625" style="4"/>
    <col min="4" max="4" width="12.7109375" style="4" bestFit="1" customWidth="1"/>
    <col min="5" max="16384" width="9.140625" style="4"/>
  </cols>
  <sheetData>
    <row r="5" spans="4:5">
      <c r="D5" s="4" t="s">
        <v>90</v>
      </c>
      <c r="E5" s="4" t="s">
        <v>91</v>
      </c>
    </row>
    <row r="6" spans="4:5">
      <c r="D6" s="4" t="s">
        <v>92</v>
      </c>
      <c r="E6" s="4" t="s">
        <v>93</v>
      </c>
    </row>
    <row r="7" spans="4:5">
      <c r="D7" s="4" t="s">
        <v>94</v>
      </c>
      <c r="E7" s="4" t="s">
        <v>95</v>
      </c>
    </row>
    <row r="8" spans="4:5">
      <c r="D8" s="4" t="s">
        <v>96</v>
      </c>
      <c r="E8" s="4" t="s">
        <v>97</v>
      </c>
    </row>
    <row r="9" spans="4:5">
      <c r="D9" s="4" t="s">
        <v>98</v>
      </c>
      <c r="E9" s="4" t="s">
        <v>99</v>
      </c>
    </row>
    <row r="10" spans="4:5">
      <c r="D10" s="4" t="s">
        <v>100</v>
      </c>
      <c r="E10" s="4" t="s">
        <v>101</v>
      </c>
    </row>
    <row r="11" spans="4:5">
      <c r="D11" s="4" t="s">
        <v>102</v>
      </c>
      <c r="E11" s="4" t="s">
        <v>103</v>
      </c>
    </row>
    <row r="12" spans="4:5">
      <c r="D12" s="4" t="s">
        <v>104</v>
      </c>
      <c r="E12" s="4" t="s">
        <v>105</v>
      </c>
    </row>
    <row r="13" spans="4:5">
      <c r="D13" s="4" t="s">
        <v>106</v>
      </c>
      <c r="E13" s="4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5F89-9102-435D-82E6-003013170F5C}">
  <sheetPr codeName="Sheet12">
    <pageSetUpPr fitToPage="1"/>
  </sheetPr>
  <dimension ref="B2:E7"/>
  <sheetViews>
    <sheetView workbookViewId="0">
      <selection activeCell="B30" sqref="B30"/>
    </sheetView>
  </sheetViews>
  <sheetFormatPr defaultRowHeight="12.75"/>
  <cols>
    <col min="1" max="1" width="9.140625" style="2"/>
    <col min="2" max="3" width="12.42578125" style="2" customWidth="1"/>
    <col min="4" max="4" width="11.140625" style="2" customWidth="1"/>
    <col min="5" max="5" width="9.140625" style="2"/>
    <col min="6" max="6" width="16.28515625" style="2" customWidth="1"/>
    <col min="7" max="16384" width="9.140625" style="2"/>
  </cols>
  <sheetData>
    <row r="2" spans="2:5">
      <c r="B2" s="2" t="s">
        <v>108</v>
      </c>
      <c r="C2" s="2" t="s">
        <v>109</v>
      </c>
      <c r="D2" s="2" t="s">
        <v>110</v>
      </c>
      <c r="E2" s="2" t="s">
        <v>111</v>
      </c>
    </row>
    <row r="3" spans="2:5">
      <c r="B3" s="2" t="s">
        <v>112</v>
      </c>
      <c r="C3" s="2">
        <f>FIND(" ",B3,1)</f>
        <v>4</v>
      </c>
      <c r="D3" s="2" t="str">
        <f>LEFT(B3,C3-1)</f>
        <v>xa1</v>
      </c>
      <c r="E3" s="2">
        <f>VALUE(MID(B3,C3+1,LEN(B3)-LEN(D3)-1))</f>
        <v>304</v>
      </c>
    </row>
    <row r="4" spans="2:5">
      <c r="B4" s="2" t="s">
        <v>113</v>
      </c>
      <c r="C4" s="2">
        <f>FIND(" ",B4,1)</f>
        <v>5</v>
      </c>
      <c r="D4" s="2" t="str">
        <f>LEFT(B4,C4-1)</f>
        <v>za23</v>
      </c>
      <c r="E4" s="2">
        <f>VALUE(MID(B4,C4+1,LEN(B4)-LEN(D4)-1))</f>
        <v>23</v>
      </c>
    </row>
    <row r="5" spans="2:5">
      <c r="B5" s="2" t="s">
        <v>114</v>
      </c>
      <c r="C5" s="2">
        <f>FIND(" ",B5,1)</f>
        <v>5</v>
      </c>
      <c r="D5" s="2" t="str">
        <f>LEFT(B5,C5-1)</f>
        <v>xa13</v>
      </c>
      <c r="E5" s="2">
        <f>VALUE(MID(B5,C5+1,LEN(B5)-LEN(D5)-1))</f>
        <v>4123</v>
      </c>
    </row>
    <row r="6" spans="2:5">
      <c r="B6" s="2" t="s">
        <v>115</v>
      </c>
      <c r="C6" s="2">
        <f>FIND(" ",B6,1)</f>
        <v>4</v>
      </c>
      <c r="D6" s="2" t="str">
        <f>LEFT(B6,C6-1)</f>
        <v>zzx</v>
      </c>
      <c r="E6" s="2">
        <f>VALUE(MID(B6,C6+1,LEN(B6)-LEN(D6)-1))</f>
        <v>12</v>
      </c>
    </row>
    <row r="7" spans="2:5">
      <c r="B7" s="2" t="s">
        <v>116</v>
      </c>
      <c r="C7" s="2">
        <f>FIND(" ",B7,1)</f>
        <v>5</v>
      </c>
      <c r="D7" s="2" t="str">
        <f>LEFT(B7,C7-1)</f>
        <v>a12q</v>
      </c>
      <c r="E7" s="2">
        <f>VALUE(MID(B7,C7+1,LEN(B7)-LEN(D7)-1))</f>
        <v>374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71BB-3AC2-4793-9D88-72708136EE14}">
  <sheetPr codeName="Sheet13">
    <pageSetUpPr fitToPage="1"/>
  </sheetPr>
  <dimension ref="B2:C23"/>
  <sheetViews>
    <sheetView workbookViewId="0">
      <selection activeCell="C29" sqref="C29"/>
    </sheetView>
  </sheetViews>
  <sheetFormatPr defaultRowHeight="12.75"/>
  <cols>
    <col min="1" max="1" width="9.140625" style="2"/>
    <col min="2" max="3" width="12.42578125" style="2" customWidth="1"/>
    <col min="4" max="4" width="11.140625" style="2" customWidth="1"/>
    <col min="5" max="5" width="9.140625" style="2"/>
    <col min="6" max="6" width="16.28515625" style="2" customWidth="1"/>
    <col min="7" max="16384" width="9.140625" style="2"/>
  </cols>
  <sheetData>
    <row r="2" spans="2:2">
      <c r="B2" s="2" t="s">
        <v>108</v>
      </c>
    </row>
    <row r="3" spans="2:2">
      <c r="B3" s="2" t="s">
        <v>112</v>
      </c>
    </row>
    <row r="4" spans="2:2">
      <c r="B4" s="2" t="s">
        <v>113</v>
      </c>
    </row>
    <row r="5" spans="2:2">
      <c r="B5" s="2" t="s">
        <v>114</v>
      </c>
    </row>
    <row r="6" spans="2:2">
      <c r="B6" s="2" t="s">
        <v>115</v>
      </c>
    </row>
    <row r="7" spans="2:2">
      <c r="B7" s="2" t="s">
        <v>116</v>
      </c>
    </row>
    <row r="19" spans="2:3">
      <c r="B19" s="2" t="s">
        <v>117</v>
      </c>
      <c r="C19" s="2">
        <v>304</v>
      </c>
    </row>
    <row r="20" spans="2:3">
      <c r="B20" s="2" t="s">
        <v>118</v>
      </c>
      <c r="C20" s="2">
        <v>23</v>
      </c>
    </row>
    <row r="21" spans="2:3">
      <c r="B21" s="2" t="s">
        <v>119</v>
      </c>
      <c r="C21" s="2">
        <v>4123</v>
      </c>
    </row>
    <row r="22" spans="2:3">
      <c r="B22" s="2" t="s">
        <v>120</v>
      </c>
      <c r="C22" s="2">
        <v>12</v>
      </c>
    </row>
    <row r="23" spans="2:3">
      <c r="B23" s="2" t="s">
        <v>121</v>
      </c>
      <c r="C23" s="2">
        <v>374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2BE5-B3B9-42ED-965D-B8462ADBF0B3}">
  <sheetPr codeName="Sheet14"/>
  <dimension ref="C4:D16"/>
  <sheetViews>
    <sheetView workbookViewId="0">
      <selection activeCell="C17" sqref="C17"/>
    </sheetView>
  </sheetViews>
  <sheetFormatPr defaultRowHeight="15"/>
  <cols>
    <col min="1" max="2" width="9.140625" style="4"/>
    <col min="3" max="3" width="13.28515625" style="4" bestFit="1" customWidth="1"/>
    <col min="4" max="16384" width="9.140625" style="4"/>
  </cols>
  <sheetData>
    <row r="4" spans="3:4">
      <c r="C4" s="4" t="s">
        <v>122</v>
      </c>
      <c r="D4" s="4" t="s">
        <v>123</v>
      </c>
    </row>
    <row r="5" spans="3:4">
      <c r="C5" s="4" t="s">
        <v>124</v>
      </c>
      <c r="D5" s="4">
        <v>11</v>
      </c>
    </row>
    <row r="6" spans="3:4">
      <c r="C6" s="4" t="s">
        <v>125</v>
      </c>
      <c r="D6" s="4">
        <v>3</v>
      </c>
    </row>
    <row r="7" spans="3:4">
      <c r="C7" s="4" t="s">
        <v>126</v>
      </c>
      <c r="D7" s="4">
        <v>9</v>
      </c>
    </row>
    <row r="8" spans="3:4">
      <c r="C8" s="13">
        <v>13</v>
      </c>
      <c r="D8" s="4">
        <v>13</v>
      </c>
    </row>
    <row r="9" spans="3:4">
      <c r="C9" s="14" t="s">
        <v>127</v>
      </c>
      <c r="D9" s="4">
        <v>7</v>
      </c>
    </row>
    <row r="10" spans="3:4">
      <c r="C10" s="14" t="s">
        <v>128</v>
      </c>
      <c r="D10" s="4">
        <v>12</v>
      </c>
    </row>
    <row r="11" spans="3:4">
      <c r="C11" s="14" t="s">
        <v>129</v>
      </c>
      <c r="D11" s="4">
        <v>8</v>
      </c>
    </row>
    <row r="14" spans="3:4">
      <c r="C14" s="14" t="s">
        <v>130</v>
      </c>
    </row>
    <row r="15" spans="3:4">
      <c r="C15" s="14" t="s">
        <v>131</v>
      </c>
    </row>
    <row r="16" spans="3:4">
      <c r="C16" s="14" t="s">
        <v>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6DC-F18F-48E6-9C3E-F0DC17127AE2}">
  <sheetPr codeName="Sheet15"/>
  <dimension ref="C4:D16"/>
  <sheetViews>
    <sheetView workbookViewId="0">
      <selection activeCell="C14" sqref="C14:C16"/>
    </sheetView>
  </sheetViews>
  <sheetFormatPr defaultRowHeight="15"/>
  <cols>
    <col min="1" max="2" width="9.140625" style="4"/>
    <col min="3" max="3" width="13.28515625" style="4" bestFit="1" customWidth="1"/>
    <col min="4" max="16384" width="9.140625" style="4"/>
  </cols>
  <sheetData>
    <row r="4" spans="3:4">
      <c r="C4" s="4" t="s">
        <v>122</v>
      </c>
      <c r="D4" s="4" t="s">
        <v>133</v>
      </c>
    </row>
    <row r="5" spans="3:4">
      <c r="C5" s="4" t="s">
        <v>124</v>
      </c>
      <c r="D5" s="4" t="s">
        <v>134</v>
      </c>
    </row>
    <row r="6" spans="3:4">
      <c r="C6" s="4" t="s">
        <v>125</v>
      </c>
      <c r="D6" s="4" t="s">
        <v>135</v>
      </c>
    </row>
    <row r="7" spans="3:4">
      <c r="C7" s="4" t="s">
        <v>126</v>
      </c>
      <c r="D7" s="4" t="s">
        <v>136</v>
      </c>
    </row>
    <row r="8" spans="3:4">
      <c r="C8" s="13">
        <v>13</v>
      </c>
      <c r="D8" s="4" t="s">
        <v>137</v>
      </c>
    </row>
    <row r="9" spans="3:4">
      <c r="C9" s="14" t="s">
        <v>127</v>
      </c>
      <c r="D9" s="4" t="s">
        <v>138</v>
      </c>
    </row>
    <row r="10" spans="3:4">
      <c r="C10" s="14" t="s">
        <v>128</v>
      </c>
      <c r="D10" s="4" t="s">
        <v>139</v>
      </c>
    </row>
    <row r="11" spans="3:4">
      <c r="C11" s="14" t="s">
        <v>129</v>
      </c>
      <c r="D11" s="4" t="s">
        <v>140</v>
      </c>
    </row>
    <row r="13" spans="3:4">
      <c r="C13" s="14" t="s">
        <v>141</v>
      </c>
    </row>
    <row r="14" spans="3:4">
      <c r="C14" s="14"/>
    </row>
    <row r="15" spans="3:4">
      <c r="C15" s="14"/>
    </row>
    <row r="16" spans="3:4">
      <c r="C16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48F1-5141-4974-A52E-5BFCE1B9D51E}">
  <sheetPr codeName="Sheet16"/>
  <dimension ref="B3:L78"/>
  <sheetViews>
    <sheetView workbookViewId="0">
      <selection activeCell="J5" sqref="J5:L29"/>
    </sheetView>
  </sheetViews>
  <sheetFormatPr defaultRowHeight="15"/>
  <cols>
    <col min="1" max="4" width="9.140625" style="4"/>
    <col min="5" max="5" width="11" style="4" customWidth="1"/>
    <col min="6" max="8" width="9.140625" style="4"/>
    <col min="9" max="9" width="37" style="4" bestFit="1" customWidth="1"/>
    <col min="10" max="10" width="13" style="4" customWidth="1"/>
    <col min="11" max="11" width="11" style="4" customWidth="1"/>
    <col min="12" max="12" width="14.85546875" style="4" customWidth="1"/>
    <col min="13" max="16384" width="9.140625" style="4"/>
  </cols>
  <sheetData>
    <row r="3" spans="2:12">
      <c r="B3" s="6" t="s">
        <v>142</v>
      </c>
      <c r="C3" s="6"/>
      <c r="D3" s="6"/>
      <c r="E3" s="6"/>
    </row>
    <row r="4" spans="2:12">
      <c r="B4" s="6" t="s">
        <v>143</v>
      </c>
      <c r="C4" s="6"/>
      <c r="D4" s="6"/>
      <c r="E4" s="6"/>
      <c r="H4" s="4" t="s">
        <v>144</v>
      </c>
      <c r="I4" s="4" t="s">
        <v>145</v>
      </c>
      <c r="J4" s="4" t="s">
        <v>146</v>
      </c>
      <c r="K4" s="4" t="s">
        <v>147</v>
      </c>
      <c r="L4" s="4" t="s">
        <v>148</v>
      </c>
    </row>
    <row r="5" spans="2:12">
      <c r="B5" s="6" t="s">
        <v>149</v>
      </c>
      <c r="C5" s="6"/>
      <c r="D5" s="6"/>
      <c r="E5" s="6"/>
      <c r="H5" s="15">
        <v>1</v>
      </c>
      <c r="I5" s="16" t="s">
        <v>150</v>
      </c>
      <c r="J5" s="4">
        <f>FIND(",",I5,1)</f>
        <v>9</v>
      </c>
      <c r="K5" s="4">
        <f>FIND(",",I5,J5+1)</f>
        <v>18</v>
      </c>
      <c r="L5" s="4" t="str">
        <f>MID(I5,J5+1,K5-J5-1)</f>
        <v>New York</v>
      </c>
    </row>
    <row r="6" spans="2:12">
      <c r="B6" s="6" t="s">
        <v>151</v>
      </c>
      <c r="C6" s="6"/>
      <c r="D6" s="6"/>
      <c r="E6" s="6"/>
      <c r="G6" s="15"/>
      <c r="H6" s="4">
        <v>2</v>
      </c>
      <c r="I6" s="16" t="s">
        <v>152</v>
      </c>
      <c r="J6" s="4">
        <f t="shared" ref="J6:J29" si="0">FIND(",",I6,1)</f>
        <v>12</v>
      </c>
      <c r="K6" s="4">
        <f t="shared" ref="K6:K29" si="1">FIND(",",I6,J6+1)</f>
        <v>23</v>
      </c>
      <c r="L6" s="4" t="str">
        <f t="shared" ref="L6:L29" si="2">MID(I6,J6+1,K6-J6-1)</f>
        <v>California</v>
      </c>
    </row>
    <row r="7" spans="2:12">
      <c r="B7" s="6"/>
      <c r="C7" s="6"/>
      <c r="D7" s="6"/>
      <c r="E7" s="6"/>
      <c r="H7" s="4">
        <v>3</v>
      </c>
      <c r="I7" s="16" t="s">
        <v>153</v>
      </c>
      <c r="J7" s="4">
        <f t="shared" si="0"/>
        <v>8</v>
      </c>
      <c r="K7" s="4">
        <f t="shared" si="1"/>
        <v>17</v>
      </c>
      <c r="L7" s="4" t="str">
        <f t="shared" si="2"/>
        <v>Illinois</v>
      </c>
    </row>
    <row r="8" spans="2:12">
      <c r="B8" s="6" t="s">
        <v>154</v>
      </c>
      <c r="C8" s="6"/>
      <c r="D8" s="6"/>
      <c r="E8" s="6"/>
      <c r="G8" s="15"/>
      <c r="H8" s="15">
        <v>4</v>
      </c>
      <c r="I8" s="16" t="s">
        <v>155</v>
      </c>
      <c r="J8" s="4">
        <f t="shared" si="0"/>
        <v>8</v>
      </c>
      <c r="K8" s="4">
        <f t="shared" si="1"/>
        <v>14</v>
      </c>
      <c r="L8" s="4" t="str">
        <f t="shared" si="2"/>
        <v>Texas</v>
      </c>
    </row>
    <row r="9" spans="2:12">
      <c r="B9" s="6"/>
      <c r="C9" s="6"/>
      <c r="D9" s="6"/>
      <c r="E9" s="6"/>
      <c r="H9" s="4">
        <v>5</v>
      </c>
      <c r="I9" s="16" t="s">
        <v>156</v>
      </c>
      <c r="J9" s="4">
        <f t="shared" si="0"/>
        <v>13</v>
      </c>
      <c r="K9" s="4">
        <f t="shared" si="1"/>
        <v>26</v>
      </c>
      <c r="L9" s="4" t="str">
        <f t="shared" si="2"/>
        <v>Pennsylvania</v>
      </c>
    </row>
    <row r="10" spans="2:12">
      <c r="G10" s="15"/>
      <c r="H10" s="4">
        <v>6</v>
      </c>
      <c r="I10" s="16" t="s">
        <v>157</v>
      </c>
      <c r="J10" s="4">
        <f t="shared" si="0"/>
        <v>8</v>
      </c>
      <c r="K10" s="4">
        <f t="shared" si="1"/>
        <v>16</v>
      </c>
      <c r="L10" s="4" t="str">
        <f t="shared" si="2"/>
        <v>Arizona</v>
      </c>
    </row>
    <row r="11" spans="2:12">
      <c r="H11" s="15">
        <v>7</v>
      </c>
      <c r="I11" s="16" t="s">
        <v>158</v>
      </c>
      <c r="J11" s="4">
        <f t="shared" si="0"/>
        <v>12</v>
      </c>
      <c r="K11" s="4">
        <f t="shared" si="1"/>
        <v>18</v>
      </c>
      <c r="L11" s="4" t="str">
        <f t="shared" si="2"/>
        <v>Texas</v>
      </c>
    </row>
    <row r="12" spans="2:12">
      <c r="G12" s="15"/>
      <c r="H12" s="4">
        <v>8</v>
      </c>
      <c r="I12" s="16" t="s">
        <v>159</v>
      </c>
      <c r="J12" s="4">
        <f t="shared" si="0"/>
        <v>10</v>
      </c>
      <c r="K12" s="4">
        <f t="shared" si="1"/>
        <v>21</v>
      </c>
      <c r="L12" s="4" t="str">
        <f t="shared" si="2"/>
        <v>California</v>
      </c>
    </row>
    <row r="13" spans="2:12">
      <c r="H13" s="4">
        <v>9</v>
      </c>
      <c r="I13" s="16" t="s">
        <v>160</v>
      </c>
      <c r="J13" s="4">
        <f t="shared" si="0"/>
        <v>7</v>
      </c>
      <c r="K13" s="4">
        <f t="shared" si="1"/>
        <v>13</v>
      </c>
      <c r="L13" s="4" t="str">
        <f t="shared" si="2"/>
        <v>Texas</v>
      </c>
    </row>
    <row r="14" spans="2:12">
      <c r="G14" s="15"/>
      <c r="H14" s="15">
        <v>10</v>
      </c>
      <c r="I14" s="16" t="s">
        <v>161</v>
      </c>
      <c r="J14" s="4">
        <f t="shared" si="0"/>
        <v>9</v>
      </c>
      <c r="K14" s="4">
        <f t="shared" si="1"/>
        <v>20</v>
      </c>
      <c r="L14" s="4" t="str">
        <f t="shared" si="2"/>
        <v>California</v>
      </c>
    </row>
    <row r="15" spans="2:12">
      <c r="H15" s="4">
        <v>11</v>
      </c>
      <c r="I15" s="16" t="s">
        <v>162</v>
      </c>
      <c r="J15" s="4">
        <f t="shared" si="0"/>
        <v>7</v>
      </c>
      <c r="K15" s="4">
        <f t="shared" si="1"/>
        <v>13</v>
      </c>
      <c r="L15" s="4" t="str">
        <f t="shared" si="2"/>
        <v>Texas</v>
      </c>
    </row>
    <row r="16" spans="2:12">
      <c r="G16" s="15"/>
      <c r="H16" s="4">
        <v>12</v>
      </c>
      <c r="I16" s="16" t="s">
        <v>163</v>
      </c>
      <c r="J16" s="4">
        <f t="shared" si="0"/>
        <v>13</v>
      </c>
      <c r="K16" s="4">
        <f t="shared" si="1"/>
        <v>21</v>
      </c>
      <c r="L16" s="4" t="str">
        <f t="shared" si="2"/>
        <v>Florida</v>
      </c>
    </row>
    <row r="17" spans="7:12">
      <c r="H17" s="15">
        <v>13</v>
      </c>
      <c r="I17" s="16" t="s">
        <v>164</v>
      </c>
      <c r="J17" s="4">
        <f t="shared" si="0"/>
        <v>14</v>
      </c>
      <c r="K17" s="4">
        <f t="shared" si="1"/>
        <v>25</v>
      </c>
      <c r="L17" s="4" t="str">
        <f t="shared" si="2"/>
        <v>California</v>
      </c>
    </row>
    <row r="18" spans="7:12">
      <c r="G18" s="15"/>
      <c r="H18" s="4">
        <v>14</v>
      </c>
      <c r="I18" s="16" t="s">
        <v>165</v>
      </c>
      <c r="J18" s="4">
        <f t="shared" si="0"/>
        <v>13</v>
      </c>
      <c r="K18" s="4">
        <f t="shared" si="1"/>
        <v>21</v>
      </c>
      <c r="L18" s="4" t="str">
        <f t="shared" si="2"/>
        <v>Indiana</v>
      </c>
    </row>
    <row r="19" spans="7:12">
      <c r="H19" s="4">
        <v>15</v>
      </c>
      <c r="I19" s="16" t="s">
        <v>166</v>
      </c>
      <c r="J19" s="4">
        <f t="shared" si="0"/>
        <v>9</v>
      </c>
      <c r="K19" s="4">
        <f t="shared" si="1"/>
        <v>14</v>
      </c>
      <c r="L19" s="4" t="str">
        <f t="shared" si="2"/>
        <v>Ohio</v>
      </c>
    </row>
    <row r="20" spans="7:12">
      <c r="G20" s="15"/>
      <c r="H20" s="15">
        <v>16</v>
      </c>
      <c r="I20" s="16" t="s">
        <v>167</v>
      </c>
      <c r="J20" s="4">
        <f t="shared" si="0"/>
        <v>11</v>
      </c>
      <c r="K20" s="4">
        <f t="shared" si="1"/>
        <v>17</v>
      </c>
      <c r="L20" s="4" t="str">
        <f t="shared" si="2"/>
        <v>Texas</v>
      </c>
    </row>
    <row r="21" spans="7:12">
      <c r="H21" s="4">
        <v>17</v>
      </c>
      <c r="I21" s="16" t="s">
        <v>168</v>
      </c>
      <c r="J21" s="4">
        <f t="shared" si="0"/>
        <v>10</v>
      </c>
      <c r="K21" s="4">
        <f t="shared" si="1"/>
        <v>25</v>
      </c>
      <c r="L21" s="4" t="str">
        <f t="shared" si="2"/>
        <v>North Carolina</v>
      </c>
    </row>
    <row r="22" spans="7:12">
      <c r="G22" s="15"/>
      <c r="H22" s="4">
        <v>18</v>
      </c>
      <c r="I22" s="16" t="s">
        <v>169</v>
      </c>
      <c r="J22" s="4">
        <f t="shared" si="0"/>
        <v>8</v>
      </c>
      <c r="K22" s="4">
        <f t="shared" si="1"/>
        <v>17</v>
      </c>
      <c r="L22" s="4" t="str">
        <f t="shared" si="2"/>
        <v>Michigan</v>
      </c>
    </row>
    <row r="23" spans="7:12">
      <c r="H23" s="15">
        <v>19</v>
      </c>
      <c r="I23" s="16" t="s">
        <v>170</v>
      </c>
      <c r="J23" s="4">
        <f t="shared" si="0"/>
        <v>8</v>
      </c>
      <c r="K23" s="4">
        <f t="shared" si="1"/>
        <v>14</v>
      </c>
      <c r="L23" s="4" t="str">
        <f t="shared" si="2"/>
        <v>Texas</v>
      </c>
    </row>
    <row r="24" spans="7:12">
      <c r="G24" s="15"/>
      <c r="H24" s="4">
        <v>20</v>
      </c>
      <c r="I24" s="16" t="s">
        <v>171</v>
      </c>
      <c r="J24" s="4">
        <f t="shared" si="0"/>
        <v>8</v>
      </c>
      <c r="K24" s="4">
        <f t="shared" si="1"/>
        <v>19</v>
      </c>
      <c r="L24" s="4" t="str">
        <f t="shared" si="2"/>
        <v>Washington</v>
      </c>
    </row>
    <row r="25" spans="7:12">
      <c r="H25" s="4">
        <v>21</v>
      </c>
      <c r="I25" s="16" t="s">
        <v>172</v>
      </c>
      <c r="J25" s="4">
        <f t="shared" si="0"/>
        <v>7</v>
      </c>
      <c r="K25" s="4">
        <f t="shared" si="1"/>
        <v>16</v>
      </c>
      <c r="L25" s="4" t="str">
        <f t="shared" si="2"/>
        <v>Colorado</v>
      </c>
    </row>
    <row r="26" spans="7:12">
      <c r="G26" s="15"/>
      <c r="H26" s="15">
        <v>22</v>
      </c>
      <c r="I26" s="16" t="s">
        <v>173</v>
      </c>
      <c r="J26" s="4">
        <f t="shared" si="0"/>
        <v>11</v>
      </c>
      <c r="K26" s="4">
        <f t="shared" si="1"/>
        <v>32</v>
      </c>
      <c r="L26" s="4" t="str">
        <f t="shared" si="2"/>
        <v>District of Columbia</v>
      </c>
    </row>
    <row r="27" spans="7:12">
      <c r="H27" s="4">
        <v>23</v>
      </c>
      <c r="I27" s="16" t="s">
        <v>174</v>
      </c>
      <c r="J27" s="4">
        <f t="shared" si="0"/>
        <v>8</v>
      </c>
      <c r="K27" s="4">
        <f t="shared" si="1"/>
        <v>18</v>
      </c>
      <c r="L27" s="4" t="str">
        <f t="shared" si="2"/>
        <v>Tennessee</v>
      </c>
    </row>
    <row r="28" spans="7:12">
      <c r="G28" s="15"/>
      <c r="H28" s="4">
        <v>24</v>
      </c>
      <c r="I28" s="16" t="s">
        <v>175</v>
      </c>
      <c r="J28" s="4">
        <f t="shared" si="0"/>
        <v>7</v>
      </c>
      <c r="K28" s="4">
        <f t="shared" si="1"/>
        <v>21</v>
      </c>
      <c r="L28" s="4" t="str">
        <f t="shared" si="2"/>
        <v>Massachusetts</v>
      </c>
    </row>
    <row r="29" spans="7:12">
      <c r="H29" s="15">
        <v>25</v>
      </c>
      <c r="I29" s="16" t="s">
        <v>176</v>
      </c>
      <c r="J29" s="4">
        <f t="shared" si="0"/>
        <v>10</v>
      </c>
      <c r="K29" s="4">
        <f t="shared" si="1"/>
        <v>20</v>
      </c>
      <c r="L29" s="4" t="str">
        <f t="shared" si="2"/>
        <v>Tennessee</v>
      </c>
    </row>
    <row r="30" spans="7:12">
      <c r="G30" s="15"/>
      <c r="H30" s="15"/>
      <c r="I30" s="16"/>
    </row>
    <row r="31" spans="7:12">
      <c r="I31" s="16"/>
    </row>
    <row r="32" spans="7:12">
      <c r="G32" s="15"/>
      <c r="H32" s="15"/>
      <c r="I32" s="16"/>
    </row>
    <row r="33" spans="7:9">
      <c r="I33" s="16"/>
    </row>
    <row r="34" spans="7:9">
      <c r="G34" s="15"/>
      <c r="H34" s="15"/>
      <c r="I34" s="16"/>
    </row>
    <row r="35" spans="7:9">
      <c r="I35" s="16"/>
    </row>
    <row r="36" spans="7:9">
      <c r="G36" s="15"/>
      <c r="H36" s="15"/>
      <c r="I36" s="16"/>
    </row>
    <row r="37" spans="7:9">
      <c r="I37" s="16"/>
    </row>
    <row r="38" spans="7:9">
      <c r="G38" s="15"/>
      <c r="H38" s="15"/>
      <c r="I38" s="16"/>
    </row>
    <row r="39" spans="7:9">
      <c r="I39" s="16"/>
    </row>
    <row r="40" spans="7:9">
      <c r="G40" s="15"/>
      <c r="H40" s="15"/>
      <c r="I40" s="16"/>
    </row>
    <row r="41" spans="7:9">
      <c r="I41" s="16"/>
    </row>
    <row r="42" spans="7:9">
      <c r="G42" s="15"/>
      <c r="H42" s="15"/>
      <c r="I42" s="16"/>
    </row>
    <row r="43" spans="7:9">
      <c r="I43" s="16"/>
    </row>
    <row r="44" spans="7:9">
      <c r="G44" s="15"/>
      <c r="H44" s="15"/>
      <c r="I44" s="16"/>
    </row>
    <row r="45" spans="7:9">
      <c r="I45" s="16"/>
    </row>
    <row r="46" spans="7:9">
      <c r="G46" s="15"/>
      <c r="H46" s="15"/>
      <c r="I46" s="16"/>
    </row>
    <row r="47" spans="7:9">
      <c r="I47" s="16"/>
    </row>
    <row r="48" spans="7:9">
      <c r="G48" s="15"/>
      <c r="H48" s="15"/>
      <c r="I48" s="16"/>
    </row>
    <row r="49" spans="7:9">
      <c r="I49" s="16"/>
    </row>
    <row r="50" spans="7:9">
      <c r="G50" s="15"/>
      <c r="H50" s="15"/>
      <c r="I50" s="16"/>
    </row>
    <row r="51" spans="7:9">
      <c r="I51" s="16"/>
    </row>
    <row r="52" spans="7:9">
      <c r="G52" s="15"/>
      <c r="H52" s="15"/>
      <c r="I52" s="16"/>
    </row>
    <row r="53" spans="7:9">
      <c r="I53" s="16"/>
    </row>
    <row r="54" spans="7:9">
      <c r="G54" s="15"/>
      <c r="H54" s="15"/>
      <c r="I54" s="16"/>
    </row>
    <row r="55" spans="7:9">
      <c r="I55" s="16"/>
    </row>
    <row r="56" spans="7:9">
      <c r="G56" s="15"/>
      <c r="H56" s="15"/>
      <c r="I56" s="16"/>
    </row>
    <row r="57" spans="7:9">
      <c r="I57" s="16"/>
    </row>
    <row r="58" spans="7:9">
      <c r="G58" s="15"/>
      <c r="H58" s="15"/>
      <c r="I58" s="16"/>
    </row>
    <row r="59" spans="7:9">
      <c r="I59" s="16"/>
    </row>
    <row r="60" spans="7:9">
      <c r="G60" s="15"/>
      <c r="H60" s="15"/>
      <c r="I60" s="16"/>
    </row>
    <row r="61" spans="7:9">
      <c r="I61" s="16"/>
    </row>
    <row r="62" spans="7:9">
      <c r="G62" s="15"/>
      <c r="H62" s="15"/>
      <c r="I62" s="16"/>
    </row>
    <row r="63" spans="7:9">
      <c r="I63" s="16"/>
    </row>
    <row r="64" spans="7:9">
      <c r="G64" s="15"/>
      <c r="H64" s="15"/>
      <c r="I64" s="16"/>
    </row>
    <row r="65" spans="7:9">
      <c r="I65" s="16"/>
    </row>
    <row r="66" spans="7:9">
      <c r="G66" s="15"/>
      <c r="H66" s="15"/>
      <c r="I66" s="16"/>
    </row>
    <row r="67" spans="7:9">
      <c r="I67" s="16"/>
    </row>
    <row r="68" spans="7:9">
      <c r="G68" s="15"/>
      <c r="H68" s="15"/>
      <c r="I68" s="16"/>
    </row>
    <row r="69" spans="7:9">
      <c r="I69" s="16"/>
    </row>
    <row r="70" spans="7:9">
      <c r="G70" s="15"/>
      <c r="H70" s="15"/>
      <c r="I70" s="16"/>
    </row>
    <row r="71" spans="7:9">
      <c r="I71" s="16"/>
    </row>
    <row r="72" spans="7:9">
      <c r="G72" s="15"/>
      <c r="H72" s="15"/>
      <c r="I72" s="16"/>
    </row>
    <row r="73" spans="7:9">
      <c r="I73" s="16"/>
    </row>
    <row r="74" spans="7:9">
      <c r="G74" s="15"/>
      <c r="H74" s="15"/>
      <c r="I74" s="16"/>
    </row>
    <row r="75" spans="7:9">
      <c r="I75" s="16"/>
    </row>
    <row r="76" spans="7:9">
      <c r="G76" s="15"/>
      <c r="H76" s="15"/>
      <c r="I76" s="16"/>
    </row>
    <row r="77" spans="7:9">
      <c r="I77" s="16"/>
    </row>
    <row r="78" spans="7:9">
      <c r="G78" s="15"/>
      <c r="H78" s="15"/>
      <c r="I78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6D4F-4A0B-417F-A82E-DF7311A525B1}">
  <sheetPr codeName="Sheet17"/>
  <dimension ref="A3:H40"/>
  <sheetViews>
    <sheetView workbookViewId="0">
      <selection activeCell="E14" sqref="E14"/>
    </sheetView>
  </sheetViews>
  <sheetFormatPr defaultRowHeight="15"/>
  <cols>
    <col min="1" max="1" width="12.28515625" style="4" customWidth="1"/>
    <col min="2" max="4" width="9.140625" style="4"/>
    <col min="5" max="5" width="22.28515625" style="4" customWidth="1"/>
    <col min="6" max="6" width="10.7109375" style="4" customWidth="1"/>
    <col min="7" max="7" width="16.85546875" style="4" customWidth="1"/>
    <col min="8" max="16384" width="9.140625" style="4"/>
  </cols>
  <sheetData>
    <row r="3" spans="1:8">
      <c r="A3" s="6"/>
      <c r="B3" s="6"/>
      <c r="C3" s="6"/>
      <c r="D3" s="6"/>
      <c r="E3" s="4" t="s">
        <v>177</v>
      </c>
      <c r="F3" s="4" t="s">
        <v>178</v>
      </c>
      <c r="G3" s="4" t="s">
        <v>179</v>
      </c>
      <c r="H3" s="4" t="s">
        <v>180</v>
      </c>
    </row>
    <row r="4" spans="1:8">
      <c r="A4" s="6"/>
      <c r="B4" s="6"/>
      <c r="C4" s="6"/>
      <c r="D4" s="6"/>
      <c r="E4" s="4" t="s">
        <v>181</v>
      </c>
      <c r="F4" s="17">
        <f>VALUE(RIGHT(E4,H4-G4))</f>
        <v>203</v>
      </c>
      <c r="G4" s="4">
        <f>FIND(",",E4,1)</f>
        <v>18</v>
      </c>
      <c r="H4" s="4">
        <f>LEN(E4)</f>
        <v>21</v>
      </c>
    </row>
    <row r="5" spans="1:8">
      <c r="A5" s="6" t="s">
        <v>182</v>
      </c>
      <c r="B5" s="6"/>
      <c r="C5" s="6"/>
      <c r="D5" s="6"/>
      <c r="E5" s="4" t="s">
        <v>183</v>
      </c>
      <c r="F5" s="17">
        <f t="shared" ref="F5:F40" si="0">VALUE(RIGHT(E5,H5-G5))</f>
        <v>450</v>
      </c>
      <c r="G5" s="4">
        <f t="shared" ref="G5:G40" si="1">FIND(",",E5,1)</f>
        <v>22</v>
      </c>
      <c r="H5" s="4">
        <f t="shared" ref="H5:H40" si="2">LEN(E5)</f>
        <v>25</v>
      </c>
    </row>
    <row r="6" spans="1:8">
      <c r="A6" s="6" t="s">
        <v>184</v>
      </c>
      <c r="B6" s="6"/>
      <c r="C6" s="6"/>
      <c r="D6" s="6"/>
      <c r="E6" s="4" t="s">
        <v>185</v>
      </c>
      <c r="F6" s="17">
        <f t="shared" si="0"/>
        <v>149</v>
      </c>
      <c r="G6" s="4">
        <f t="shared" si="1"/>
        <v>17</v>
      </c>
      <c r="H6" s="4">
        <f t="shared" si="2"/>
        <v>20</v>
      </c>
    </row>
    <row r="7" spans="1:8">
      <c r="A7" s="6" t="s">
        <v>186</v>
      </c>
      <c r="B7" s="6"/>
      <c r="C7" s="6"/>
      <c r="D7" s="6"/>
      <c r="E7" s="4" t="s">
        <v>187</v>
      </c>
      <c r="F7" s="17">
        <f t="shared" si="0"/>
        <v>378</v>
      </c>
      <c r="G7" s="4">
        <f t="shared" si="1"/>
        <v>21</v>
      </c>
      <c r="H7" s="4">
        <f t="shared" si="2"/>
        <v>24</v>
      </c>
    </row>
    <row r="8" spans="1:8">
      <c r="A8" s="6" t="s">
        <v>188</v>
      </c>
      <c r="B8" s="6"/>
      <c r="C8" s="6"/>
      <c r="D8" s="6"/>
      <c r="E8" s="4" t="s">
        <v>189</v>
      </c>
      <c r="F8" s="17">
        <f t="shared" si="0"/>
        <v>193</v>
      </c>
      <c r="G8" s="4">
        <f t="shared" si="1"/>
        <v>21</v>
      </c>
      <c r="H8" s="4">
        <f t="shared" si="2"/>
        <v>24</v>
      </c>
    </row>
    <row r="9" spans="1:8">
      <c r="A9" s="6" t="s">
        <v>190</v>
      </c>
      <c r="B9" s="6"/>
      <c r="C9" s="6"/>
      <c r="D9" s="6"/>
      <c r="E9" s="4" t="s">
        <v>191</v>
      </c>
      <c r="F9" s="17">
        <f t="shared" si="0"/>
        <v>446</v>
      </c>
      <c r="G9" s="4">
        <f t="shared" si="1"/>
        <v>18</v>
      </c>
      <c r="H9" s="4">
        <f t="shared" si="2"/>
        <v>21</v>
      </c>
    </row>
    <row r="10" spans="1:8">
      <c r="A10" s="6" t="s">
        <v>192</v>
      </c>
      <c r="B10" s="6"/>
      <c r="C10" s="6"/>
      <c r="D10" s="6"/>
      <c r="E10" s="4" t="s">
        <v>193</v>
      </c>
      <c r="F10" s="17">
        <f t="shared" si="0"/>
        <v>257</v>
      </c>
      <c r="G10" s="4">
        <f t="shared" si="1"/>
        <v>22</v>
      </c>
      <c r="H10" s="4">
        <f t="shared" si="2"/>
        <v>25</v>
      </c>
    </row>
    <row r="11" spans="1:8">
      <c r="A11" s="6" t="s">
        <v>194</v>
      </c>
      <c r="B11" s="6"/>
      <c r="C11" s="6"/>
      <c r="D11" s="6"/>
      <c r="E11" s="4" t="s">
        <v>195</v>
      </c>
      <c r="F11" s="17">
        <f t="shared" si="0"/>
        <v>342</v>
      </c>
      <c r="G11" s="4">
        <f t="shared" si="1"/>
        <v>16</v>
      </c>
      <c r="H11" s="4">
        <f t="shared" si="2"/>
        <v>19</v>
      </c>
    </row>
    <row r="12" spans="1:8">
      <c r="A12" s="6" t="s">
        <v>196</v>
      </c>
      <c r="B12" s="6"/>
      <c r="C12" s="6"/>
      <c r="D12" s="6"/>
      <c r="E12" s="4" t="s">
        <v>197</v>
      </c>
      <c r="F12" s="17">
        <f t="shared" si="0"/>
        <v>375</v>
      </c>
      <c r="G12" s="4">
        <f t="shared" si="1"/>
        <v>23</v>
      </c>
      <c r="H12" s="4">
        <f t="shared" si="2"/>
        <v>26</v>
      </c>
    </row>
    <row r="13" spans="1:8">
      <c r="A13" s="6" t="s">
        <v>154</v>
      </c>
      <c r="B13" s="6"/>
      <c r="C13" s="6"/>
      <c r="D13" s="6"/>
      <c r="E13" s="4" t="s">
        <v>198</v>
      </c>
      <c r="F13" s="17">
        <f t="shared" si="0"/>
        <v>243</v>
      </c>
      <c r="G13" s="4">
        <f t="shared" si="1"/>
        <v>23</v>
      </c>
      <c r="H13" s="4">
        <f t="shared" si="2"/>
        <v>26</v>
      </c>
    </row>
    <row r="14" spans="1:8">
      <c r="A14" s="6"/>
      <c r="B14" s="6"/>
      <c r="C14" s="6"/>
      <c r="D14" s="6"/>
      <c r="E14" s="4" t="s">
        <v>199</v>
      </c>
      <c r="F14" s="17">
        <f t="shared" si="0"/>
        <v>159</v>
      </c>
      <c r="G14" s="4">
        <f t="shared" si="1"/>
        <v>19</v>
      </c>
      <c r="H14" s="4">
        <f t="shared" si="2"/>
        <v>22</v>
      </c>
    </row>
    <row r="15" spans="1:8">
      <c r="E15" s="4" t="s">
        <v>200</v>
      </c>
      <c r="F15" s="17">
        <f t="shared" si="0"/>
        <v>439</v>
      </c>
      <c r="G15" s="4">
        <f t="shared" si="1"/>
        <v>16</v>
      </c>
      <c r="H15" s="4">
        <f t="shared" si="2"/>
        <v>19</v>
      </c>
    </row>
    <row r="16" spans="1:8">
      <c r="E16" s="4" t="s">
        <v>201</v>
      </c>
      <c r="F16" s="17">
        <f t="shared" si="0"/>
        <v>224</v>
      </c>
      <c r="G16" s="4">
        <f t="shared" si="1"/>
        <v>17</v>
      </c>
      <c r="H16" s="4">
        <f t="shared" si="2"/>
        <v>20</v>
      </c>
    </row>
    <row r="17" spans="5:8">
      <c r="E17" s="4" t="s">
        <v>202</v>
      </c>
      <c r="F17" s="17">
        <f t="shared" si="0"/>
        <v>308</v>
      </c>
      <c r="G17" s="4">
        <f t="shared" si="1"/>
        <v>17</v>
      </c>
      <c r="H17" s="4">
        <f t="shared" si="2"/>
        <v>20</v>
      </c>
    </row>
    <row r="18" spans="5:8">
      <c r="E18" s="4" t="s">
        <v>203</v>
      </c>
      <c r="F18" s="17">
        <f t="shared" si="0"/>
        <v>363</v>
      </c>
      <c r="G18" s="4">
        <f t="shared" si="1"/>
        <v>18</v>
      </c>
      <c r="H18" s="4">
        <f t="shared" si="2"/>
        <v>21</v>
      </c>
    </row>
    <row r="19" spans="5:8">
      <c r="E19" s="4" t="s">
        <v>204</v>
      </c>
      <c r="F19" s="17">
        <f t="shared" si="0"/>
        <v>292</v>
      </c>
      <c r="G19" s="4">
        <f t="shared" si="1"/>
        <v>17</v>
      </c>
      <c r="H19" s="4">
        <f t="shared" si="2"/>
        <v>20</v>
      </c>
    </row>
    <row r="20" spans="5:8">
      <c r="E20" s="4" t="s">
        <v>205</v>
      </c>
      <c r="F20" s="17">
        <f t="shared" si="0"/>
        <v>380</v>
      </c>
      <c r="G20" s="4">
        <f t="shared" si="1"/>
        <v>16</v>
      </c>
      <c r="H20" s="4">
        <f t="shared" si="2"/>
        <v>19</v>
      </c>
    </row>
    <row r="21" spans="5:8">
      <c r="E21" s="4" t="s">
        <v>206</v>
      </c>
      <c r="F21" s="17">
        <f t="shared" si="0"/>
        <v>343</v>
      </c>
      <c r="G21" s="4">
        <f t="shared" si="1"/>
        <v>16</v>
      </c>
      <c r="H21" s="4">
        <f t="shared" si="2"/>
        <v>19</v>
      </c>
    </row>
    <row r="22" spans="5:8">
      <c r="E22" s="4" t="s">
        <v>207</v>
      </c>
      <c r="F22" s="17">
        <f t="shared" si="0"/>
        <v>371</v>
      </c>
      <c r="G22" s="4">
        <f t="shared" si="1"/>
        <v>23</v>
      </c>
      <c r="H22" s="4">
        <f t="shared" si="2"/>
        <v>26</v>
      </c>
    </row>
    <row r="23" spans="5:8">
      <c r="E23" s="4" t="s">
        <v>208</v>
      </c>
      <c r="F23" s="17">
        <f t="shared" si="0"/>
        <v>247</v>
      </c>
      <c r="G23" s="4">
        <f t="shared" si="1"/>
        <v>19</v>
      </c>
      <c r="H23" s="4">
        <f t="shared" si="2"/>
        <v>22</v>
      </c>
    </row>
    <row r="24" spans="5:8">
      <c r="E24" s="4" t="s">
        <v>209</v>
      </c>
      <c r="F24" s="17">
        <f t="shared" si="0"/>
        <v>362</v>
      </c>
      <c r="G24" s="4">
        <f t="shared" si="1"/>
        <v>20</v>
      </c>
      <c r="H24" s="4">
        <f t="shared" si="2"/>
        <v>23</v>
      </c>
    </row>
    <row r="25" spans="5:8">
      <c r="E25" s="4" t="s">
        <v>210</v>
      </c>
      <c r="F25" s="17">
        <f t="shared" si="0"/>
        <v>274</v>
      </c>
      <c r="G25" s="4">
        <f t="shared" si="1"/>
        <v>25</v>
      </c>
      <c r="H25" s="4">
        <f t="shared" si="2"/>
        <v>28</v>
      </c>
    </row>
    <row r="26" spans="5:8">
      <c r="E26" s="4" t="s">
        <v>211</v>
      </c>
      <c r="F26" s="17">
        <f t="shared" si="0"/>
        <v>217</v>
      </c>
      <c r="G26" s="4">
        <f t="shared" si="1"/>
        <v>21</v>
      </c>
      <c r="H26" s="4">
        <f t="shared" si="2"/>
        <v>24</v>
      </c>
    </row>
    <row r="27" spans="5:8">
      <c r="E27" s="4" t="s">
        <v>212</v>
      </c>
      <c r="F27" s="17">
        <f t="shared" si="0"/>
        <v>355</v>
      </c>
      <c r="G27" s="4">
        <f t="shared" si="1"/>
        <v>21</v>
      </c>
      <c r="H27" s="4">
        <f t="shared" si="2"/>
        <v>24</v>
      </c>
    </row>
    <row r="28" spans="5:8">
      <c r="E28" s="4" t="s">
        <v>213</v>
      </c>
      <c r="F28" s="17">
        <f t="shared" si="0"/>
        <v>153</v>
      </c>
      <c r="G28" s="4">
        <f t="shared" si="1"/>
        <v>18</v>
      </c>
      <c r="H28" s="4">
        <f t="shared" si="2"/>
        <v>21</v>
      </c>
    </row>
    <row r="29" spans="5:8">
      <c r="E29" s="4" t="s">
        <v>214</v>
      </c>
      <c r="F29" s="17">
        <f t="shared" si="0"/>
        <v>142</v>
      </c>
      <c r="G29" s="4">
        <f t="shared" si="1"/>
        <v>21</v>
      </c>
      <c r="H29" s="4">
        <f t="shared" si="2"/>
        <v>24</v>
      </c>
    </row>
    <row r="30" spans="5:8">
      <c r="E30" s="4" t="s">
        <v>215</v>
      </c>
      <c r="F30" s="17">
        <f t="shared" si="0"/>
        <v>137</v>
      </c>
      <c r="G30" s="4">
        <f t="shared" si="1"/>
        <v>18</v>
      </c>
      <c r="H30" s="4">
        <f t="shared" si="2"/>
        <v>21</v>
      </c>
    </row>
    <row r="31" spans="5:8">
      <c r="E31" s="4" t="s">
        <v>216</v>
      </c>
      <c r="F31" s="17">
        <f t="shared" si="0"/>
        <v>152</v>
      </c>
      <c r="G31" s="4">
        <f t="shared" si="1"/>
        <v>23</v>
      </c>
      <c r="H31" s="4">
        <f t="shared" si="2"/>
        <v>26</v>
      </c>
    </row>
    <row r="32" spans="5:8">
      <c r="E32" s="4" t="s">
        <v>217</v>
      </c>
      <c r="F32" s="17">
        <f t="shared" si="0"/>
        <v>180</v>
      </c>
      <c r="G32" s="4">
        <f t="shared" si="1"/>
        <v>16</v>
      </c>
      <c r="H32" s="4">
        <f t="shared" si="2"/>
        <v>19</v>
      </c>
    </row>
    <row r="33" spans="5:8">
      <c r="E33" s="4" t="s">
        <v>218</v>
      </c>
      <c r="F33" s="17">
        <f t="shared" si="0"/>
        <v>180</v>
      </c>
      <c r="G33" s="4">
        <f t="shared" si="1"/>
        <v>21</v>
      </c>
      <c r="H33" s="4">
        <f t="shared" si="2"/>
        <v>24</v>
      </c>
    </row>
    <row r="34" spans="5:8">
      <c r="E34" s="4" t="s">
        <v>219</v>
      </c>
      <c r="F34" s="17">
        <f t="shared" si="0"/>
        <v>305</v>
      </c>
      <c r="G34" s="4">
        <f t="shared" si="1"/>
        <v>17</v>
      </c>
      <c r="H34" s="4">
        <f t="shared" si="2"/>
        <v>20</v>
      </c>
    </row>
    <row r="35" spans="5:8">
      <c r="E35" s="4" t="s">
        <v>220</v>
      </c>
      <c r="F35" s="17">
        <f t="shared" si="0"/>
        <v>362</v>
      </c>
      <c r="G35" s="4">
        <f t="shared" si="1"/>
        <v>17</v>
      </c>
      <c r="H35" s="4">
        <f t="shared" si="2"/>
        <v>20</v>
      </c>
    </row>
    <row r="36" spans="5:8">
      <c r="E36" s="4" t="s">
        <v>221</v>
      </c>
      <c r="F36" s="17">
        <f t="shared" si="0"/>
        <v>219</v>
      </c>
      <c r="G36" s="4">
        <f t="shared" si="1"/>
        <v>16</v>
      </c>
      <c r="H36" s="4">
        <f t="shared" si="2"/>
        <v>19</v>
      </c>
    </row>
    <row r="37" spans="5:8">
      <c r="E37" s="4" t="s">
        <v>222</v>
      </c>
      <c r="F37" s="17">
        <f t="shared" si="0"/>
        <v>141</v>
      </c>
      <c r="G37" s="4">
        <f t="shared" si="1"/>
        <v>21</v>
      </c>
      <c r="H37" s="4">
        <f t="shared" si="2"/>
        <v>24</v>
      </c>
    </row>
    <row r="38" spans="5:8">
      <c r="E38" s="4" t="s">
        <v>223</v>
      </c>
      <c r="F38" s="17">
        <f t="shared" si="0"/>
        <v>317</v>
      </c>
      <c r="G38" s="4">
        <f t="shared" si="1"/>
        <v>18</v>
      </c>
      <c r="H38" s="4">
        <f t="shared" si="2"/>
        <v>21</v>
      </c>
    </row>
    <row r="39" spans="5:8">
      <c r="E39" s="4" t="s">
        <v>224</v>
      </c>
      <c r="F39" s="17">
        <f t="shared" si="0"/>
        <v>156</v>
      </c>
      <c r="G39" s="4">
        <f t="shared" si="1"/>
        <v>21</v>
      </c>
      <c r="H39" s="4">
        <f t="shared" si="2"/>
        <v>24</v>
      </c>
    </row>
    <row r="40" spans="5:8">
      <c r="E40" s="4" t="s">
        <v>225</v>
      </c>
      <c r="F40" s="17">
        <f t="shared" si="0"/>
        <v>47</v>
      </c>
      <c r="G40" s="4">
        <f t="shared" si="1"/>
        <v>17</v>
      </c>
      <c r="H40" s="4">
        <f t="shared" si="2"/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069A-C096-4540-B6BA-A370BA122DCE}">
  <sheetPr codeName="Sheet18"/>
  <dimension ref="C1:J882"/>
  <sheetViews>
    <sheetView workbookViewId="0">
      <selection activeCell="D13" sqref="D13"/>
    </sheetView>
  </sheetViews>
  <sheetFormatPr defaultRowHeight="15"/>
  <cols>
    <col min="1" max="2" width="9.140625" style="4"/>
    <col min="3" max="3" width="43.5703125" style="4" customWidth="1"/>
    <col min="4" max="4" width="20.28515625" style="4" bestFit="1" customWidth="1"/>
    <col min="5" max="5" width="9.7109375" style="4" customWidth="1"/>
    <col min="6" max="16384" width="9.140625" style="4"/>
  </cols>
  <sheetData>
    <row r="1" spans="3:10" ht="60">
      <c r="D1" s="4" t="s">
        <v>145</v>
      </c>
      <c r="E1" s="18" t="s">
        <v>226</v>
      </c>
    </row>
    <row r="2" spans="3:10">
      <c r="C2" s="4" t="s">
        <v>227</v>
      </c>
      <c r="D2" s="17" t="str">
        <f>MID(C2,7,E2-1)</f>
        <v>COOLIDGE</v>
      </c>
      <c r="E2" s="4">
        <f>FIND("TX",C2,1)-6</f>
        <v>9</v>
      </c>
    </row>
    <row r="3" spans="3:10">
      <c r="C3" s="4" t="s">
        <v>228</v>
      </c>
      <c r="D3" s="17" t="str">
        <f t="shared" ref="D3:D66" si="0">MID(C3,7,E3-1)</f>
        <v>COVINGTON</v>
      </c>
      <c r="E3" s="4">
        <f t="shared" ref="E3:E66" si="1">FIND("TX",C3,1)-6</f>
        <v>10</v>
      </c>
      <c r="G3" s="6" t="s">
        <v>229</v>
      </c>
      <c r="H3" s="6"/>
      <c r="I3" s="6"/>
      <c r="J3" s="6"/>
    </row>
    <row r="4" spans="3:10">
      <c r="C4" s="4" t="s">
        <v>230</v>
      </c>
      <c r="D4" s="17" t="str">
        <f t="shared" si="0"/>
        <v>CRANFILLS GAP</v>
      </c>
      <c r="E4" s="4">
        <f t="shared" si="1"/>
        <v>14</v>
      </c>
      <c r="G4" s="6" t="s">
        <v>231</v>
      </c>
      <c r="H4" s="6"/>
      <c r="I4" s="6"/>
      <c r="J4" s="6"/>
    </row>
    <row r="5" spans="3:10">
      <c r="C5" s="4" t="s">
        <v>232</v>
      </c>
      <c r="D5" s="17" t="str">
        <f t="shared" si="0"/>
        <v>CRAWFORD</v>
      </c>
      <c r="E5" s="4">
        <f t="shared" si="1"/>
        <v>9</v>
      </c>
      <c r="G5" s="6" t="s">
        <v>233</v>
      </c>
      <c r="H5" s="6"/>
      <c r="I5" s="6"/>
      <c r="J5" s="6"/>
    </row>
    <row r="6" spans="3:10">
      <c r="C6" s="4" t="s">
        <v>234</v>
      </c>
      <c r="D6" s="17" t="str">
        <f t="shared" si="0"/>
        <v>DAWSON</v>
      </c>
      <c r="E6" s="4">
        <f t="shared" si="1"/>
        <v>7</v>
      </c>
      <c r="G6" s="6" t="s">
        <v>235</v>
      </c>
      <c r="H6" s="6"/>
      <c r="I6" s="6"/>
      <c r="J6" s="6"/>
    </row>
    <row r="7" spans="3:10">
      <c r="C7" s="4" t="s">
        <v>236</v>
      </c>
      <c r="D7" s="17" t="str">
        <f t="shared" si="0"/>
        <v>ELM MOTT</v>
      </c>
      <c r="E7" s="4">
        <f t="shared" si="1"/>
        <v>9</v>
      </c>
      <c r="G7" s="6" t="s">
        <v>237</v>
      </c>
      <c r="H7" s="6"/>
      <c r="I7" s="6"/>
      <c r="J7" s="6"/>
    </row>
    <row r="8" spans="3:10">
      <c r="C8" s="4" t="s">
        <v>238</v>
      </c>
      <c r="D8" s="17" t="str">
        <f t="shared" si="0"/>
        <v>FROST</v>
      </c>
      <c r="E8" s="4">
        <f t="shared" si="1"/>
        <v>6</v>
      </c>
      <c r="G8" s="6" t="s">
        <v>239</v>
      </c>
      <c r="H8" s="6"/>
      <c r="I8" s="6"/>
      <c r="J8" s="6"/>
    </row>
    <row r="9" spans="3:10">
      <c r="C9" s="4" t="s">
        <v>240</v>
      </c>
      <c r="D9" s="17" t="str">
        <f t="shared" si="0"/>
        <v>GROESBECK</v>
      </c>
      <c r="E9" s="4">
        <f t="shared" si="1"/>
        <v>10</v>
      </c>
      <c r="G9" s="6" t="s">
        <v>241</v>
      </c>
      <c r="H9" s="6"/>
      <c r="I9" s="6"/>
      <c r="J9" s="6"/>
    </row>
    <row r="10" spans="3:10">
      <c r="C10" s="4" t="s">
        <v>242</v>
      </c>
      <c r="D10" s="17" t="str">
        <f t="shared" si="0"/>
        <v>HEWITT</v>
      </c>
      <c r="E10" s="4">
        <f t="shared" si="1"/>
        <v>7</v>
      </c>
      <c r="G10" s="6" t="s">
        <v>243</v>
      </c>
      <c r="H10" s="6"/>
      <c r="I10" s="6"/>
      <c r="J10" s="6"/>
    </row>
    <row r="11" spans="3:10">
      <c r="C11" s="4" t="s">
        <v>244</v>
      </c>
      <c r="D11" s="17" t="str">
        <f t="shared" si="0"/>
        <v>LAGUNA PARK</v>
      </c>
      <c r="E11" s="4">
        <f t="shared" si="1"/>
        <v>12</v>
      </c>
      <c r="G11" s="6" t="s">
        <v>245</v>
      </c>
      <c r="H11" s="6"/>
      <c r="I11" s="6"/>
      <c r="J11" s="6"/>
    </row>
    <row r="12" spans="3:10">
      <c r="C12" s="4" t="s">
        <v>246</v>
      </c>
      <c r="D12" s="17" t="str">
        <f t="shared" si="0"/>
        <v>HILLSBORO</v>
      </c>
      <c r="E12" s="4">
        <f t="shared" si="1"/>
        <v>10</v>
      </c>
      <c r="G12" s="6" t="s">
        <v>247</v>
      </c>
      <c r="H12" s="6"/>
      <c r="I12" s="6"/>
      <c r="J12" s="6"/>
    </row>
    <row r="13" spans="3:10">
      <c r="C13" s="4" t="s">
        <v>248</v>
      </c>
      <c r="D13" s="17" t="str">
        <f t="shared" si="0"/>
        <v>HUBBARD</v>
      </c>
      <c r="E13" s="4">
        <f t="shared" si="1"/>
        <v>8</v>
      </c>
      <c r="G13" s="6" t="s">
        <v>154</v>
      </c>
      <c r="H13" s="6"/>
      <c r="I13" s="6"/>
      <c r="J13" s="6"/>
    </row>
    <row r="14" spans="3:10">
      <c r="C14" s="4" t="s">
        <v>249</v>
      </c>
      <c r="D14" s="17" t="str">
        <f t="shared" si="0"/>
        <v>IREDELL</v>
      </c>
      <c r="E14" s="4">
        <f t="shared" si="1"/>
        <v>8</v>
      </c>
      <c r="G14" s="6"/>
      <c r="H14" s="6"/>
      <c r="I14" s="6"/>
      <c r="J14" s="6"/>
    </row>
    <row r="15" spans="3:10">
      <c r="C15" s="4" t="s">
        <v>250</v>
      </c>
      <c r="D15" s="17" t="str">
        <f t="shared" si="0"/>
        <v>IRENE</v>
      </c>
      <c r="E15" s="4">
        <f t="shared" si="1"/>
        <v>6</v>
      </c>
      <c r="G15" s="6"/>
      <c r="H15" s="6"/>
      <c r="I15" s="6"/>
      <c r="J15" s="6"/>
    </row>
    <row r="16" spans="3:10">
      <c r="C16" s="4" t="s">
        <v>251</v>
      </c>
      <c r="D16" s="17" t="str">
        <f t="shared" si="0"/>
        <v>ITALY</v>
      </c>
      <c r="E16" s="4">
        <f t="shared" si="1"/>
        <v>6</v>
      </c>
    </row>
    <row r="17" spans="3:5">
      <c r="C17" s="4" t="s">
        <v>252</v>
      </c>
      <c r="D17" s="17" t="str">
        <f t="shared" si="0"/>
        <v>KOPPERL</v>
      </c>
      <c r="E17" s="4">
        <f t="shared" si="1"/>
        <v>8</v>
      </c>
    </row>
    <row r="18" spans="3:5">
      <c r="C18" s="4" t="s">
        <v>253</v>
      </c>
      <c r="D18" s="17" t="str">
        <f t="shared" si="0"/>
        <v>KOSSE</v>
      </c>
      <c r="E18" s="4">
        <f t="shared" si="1"/>
        <v>6</v>
      </c>
    </row>
    <row r="19" spans="3:5">
      <c r="C19" s="4" t="s">
        <v>254</v>
      </c>
      <c r="D19" s="17" t="str">
        <f t="shared" si="0"/>
        <v>LEROY</v>
      </c>
      <c r="E19" s="4">
        <f t="shared" si="1"/>
        <v>6</v>
      </c>
    </row>
    <row r="20" spans="3:5">
      <c r="C20" s="4" t="s">
        <v>255</v>
      </c>
      <c r="D20" s="17" t="str">
        <f t="shared" si="0"/>
        <v>LORENA</v>
      </c>
      <c r="E20" s="4">
        <f t="shared" si="1"/>
        <v>7</v>
      </c>
    </row>
    <row r="21" spans="3:5">
      <c r="C21" s="4" t="s">
        <v>256</v>
      </c>
      <c r="D21" s="17" t="str">
        <f t="shared" si="0"/>
        <v>LOTT</v>
      </c>
      <c r="E21" s="4">
        <f t="shared" si="1"/>
        <v>5</v>
      </c>
    </row>
    <row r="22" spans="3:5">
      <c r="C22" s="4" t="s">
        <v>257</v>
      </c>
      <c r="D22" s="17" t="str">
        <f t="shared" si="0"/>
        <v>MC GREGOR</v>
      </c>
      <c r="E22" s="4">
        <f t="shared" si="1"/>
        <v>10</v>
      </c>
    </row>
    <row r="23" spans="3:5">
      <c r="C23" s="4" t="s">
        <v>258</v>
      </c>
      <c r="D23" s="17" t="str">
        <f t="shared" si="0"/>
        <v>MALONE</v>
      </c>
      <c r="E23" s="4">
        <f t="shared" si="1"/>
        <v>7</v>
      </c>
    </row>
    <row r="24" spans="3:5">
      <c r="C24" s="4" t="s">
        <v>259</v>
      </c>
      <c r="D24" s="17" t="str">
        <f t="shared" si="0"/>
        <v>MARLIN</v>
      </c>
      <c r="E24" s="4">
        <f t="shared" si="1"/>
        <v>7</v>
      </c>
    </row>
    <row r="25" spans="3:5">
      <c r="C25" s="4" t="s">
        <v>260</v>
      </c>
      <c r="D25" s="17" t="str">
        <f t="shared" si="0"/>
        <v>MART</v>
      </c>
      <c r="E25" s="4">
        <f t="shared" si="1"/>
        <v>5</v>
      </c>
    </row>
    <row r="26" spans="3:5">
      <c r="C26" s="4" t="s">
        <v>261</v>
      </c>
      <c r="D26" s="17" t="str">
        <f t="shared" si="0"/>
        <v>MERIDIAN</v>
      </c>
      <c r="E26" s="4">
        <f t="shared" si="1"/>
        <v>9</v>
      </c>
    </row>
    <row r="27" spans="3:5">
      <c r="C27" s="4" t="s">
        <v>262</v>
      </c>
      <c r="D27" s="17" t="str">
        <f t="shared" si="0"/>
        <v>MERTENS</v>
      </c>
      <c r="E27" s="4">
        <f t="shared" si="1"/>
        <v>8</v>
      </c>
    </row>
    <row r="28" spans="3:5">
      <c r="C28" s="4" t="s">
        <v>263</v>
      </c>
      <c r="D28" s="17" t="str">
        <f t="shared" si="0"/>
        <v>MEXIA</v>
      </c>
      <c r="E28" s="4">
        <f t="shared" si="1"/>
        <v>6</v>
      </c>
    </row>
    <row r="29" spans="3:5">
      <c r="C29" s="4" t="s">
        <v>264</v>
      </c>
      <c r="D29" s="17" t="str">
        <f t="shared" si="0"/>
        <v>MILFORD</v>
      </c>
      <c r="E29" s="4">
        <f t="shared" si="1"/>
        <v>8</v>
      </c>
    </row>
    <row r="30" spans="3:5">
      <c r="C30" s="4" t="s">
        <v>265</v>
      </c>
      <c r="D30" s="17" t="str">
        <f t="shared" si="0"/>
        <v>MORGAN</v>
      </c>
      <c r="E30" s="4">
        <f t="shared" si="1"/>
        <v>7</v>
      </c>
    </row>
    <row r="31" spans="3:5">
      <c r="C31" s="4" t="s">
        <v>266</v>
      </c>
      <c r="D31" s="17" t="str">
        <f t="shared" si="0"/>
        <v>MOUNT CALM</v>
      </c>
      <c r="E31" s="4">
        <f t="shared" si="1"/>
        <v>11</v>
      </c>
    </row>
    <row r="32" spans="3:5">
      <c r="C32" s="4" t="s">
        <v>267</v>
      </c>
      <c r="D32" s="17" t="str">
        <f t="shared" si="0"/>
        <v>PENELOPE</v>
      </c>
      <c r="E32" s="4">
        <f t="shared" si="1"/>
        <v>9</v>
      </c>
    </row>
    <row r="33" spans="3:5">
      <c r="C33" s="4" t="s">
        <v>268</v>
      </c>
      <c r="D33" s="17" t="str">
        <f t="shared" si="0"/>
        <v>PRAIRIE HILL</v>
      </c>
      <c r="E33" s="4">
        <f t="shared" si="1"/>
        <v>13</v>
      </c>
    </row>
    <row r="34" spans="3:5">
      <c r="C34" s="4" t="s">
        <v>269</v>
      </c>
      <c r="D34" s="17" t="str">
        <f t="shared" si="0"/>
        <v>PURDON</v>
      </c>
      <c r="E34" s="4">
        <f t="shared" si="1"/>
        <v>7</v>
      </c>
    </row>
    <row r="35" spans="3:5">
      <c r="C35" s="4" t="s">
        <v>270</v>
      </c>
      <c r="D35" s="17" t="str">
        <f t="shared" si="0"/>
        <v>REAGAN</v>
      </c>
      <c r="E35" s="4">
        <f t="shared" si="1"/>
        <v>7</v>
      </c>
    </row>
    <row r="36" spans="3:5">
      <c r="C36" s="4" t="s">
        <v>271</v>
      </c>
      <c r="D36" s="17" t="str">
        <f t="shared" si="0"/>
        <v>RICHLAND</v>
      </c>
      <c r="E36" s="4">
        <f t="shared" si="1"/>
        <v>9</v>
      </c>
    </row>
    <row r="37" spans="3:5">
      <c r="C37" s="4" t="s">
        <v>272</v>
      </c>
      <c r="D37" s="17" t="str">
        <f t="shared" si="0"/>
        <v>RIESEL</v>
      </c>
      <c r="E37" s="4">
        <f t="shared" si="1"/>
        <v>7</v>
      </c>
    </row>
    <row r="38" spans="3:5">
      <c r="C38" s="4" t="s">
        <v>273</v>
      </c>
      <c r="D38" s="17" t="str">
        <f t="shared" si="0"/>
        <v>ROSS</v>
      </c>
      <c r="E38" s="4">
        <f t="shared" si="1"/>
        <v>5</v>
      </c>
    </row>
    <row r="39" spans="3:5">
      <c r="C39" s="4" t="s">
        <v>274</v>
      </c>
      <c r="D39" s="17" t="str">
        <f t="shared" si="0"/>
        <v>SATIN</v>
      </c>
      <c r="E39" s="4">
        <f t="shared" si="1"/>
        <v>6</v>
      </c>
    </row>
    <row r="40" spans="3:5">
      <c r="C40" s="4" t="s">
        <v>275</v>
      </c>
      <c r="D40" s="17" t="str">
        <f t="shared" si="0"/>
        <v>TEHUACANA</v>
      </c>
      <c r="E40" s="4">
        <f t="shared" si="1"/>
        <v>10</v>
      </c>
    </row>
    <row r="41" spans="3:5">
      <c r="C41" s="4" t="s">
        <v>276</v>
      </c>
      <c r="D41" s="17" t="str">
        <f t="shared" si="0"/>
        <v>THORNTON</v>
      </c>
      <c r="E41" s="4">
        <f t="shared" si="1"/>
        <v>9</v>
      </c>
    </row>
    <row r="42" spans="3:5">
      <c r="C42" s="4" t="s">
        <v>277</v>
      </c>
      <c r="D42" s="17" t="str">
        <f t="shared" si="0"/>
        <v>VALLEY MILLS</v>
      </c>
      <c r="E42" s="4">
        <f t="shared" si="1"/>
        <v>13</v>
      </c>
    </row>
    <row r="43" spans="3:5">
      <c r="C43" s="4" t="s">
        <v>278</v>
      </c>
      <c r="D43" s="17" t="str">
        <f t="shared" si="0"/>
        <v>WALNUT SPRINGS</v>
      </c>
      <c r="E43" s="4">
        <f t="shared" si="1"/>
        <v>15</v>
      </c>
    </row>
    <row r="44" spans="3:5">
      <c r="C44" s="4" t="s">
        <v>279</v>
      </c>
      <c r="D44" s="17" t="str">
        <f t="shared" si="0"/>
        <v>WEST</v>
      </c>
      <c r="E44" s="4">
        <f t="shared" si="1"/>
        <v>5</v>
      </c>
    </row>
    <row r="45" spans="3:5">
      <c r="C45" s="4" t="s">
        <v>280</v>
      </c>
      <c r="D45" s="17" t="str">
        <f t="shared" si="0"/>
        <v>WHITNEY</v>
      </c>
      <c r="E45" s="4">
        <f t="shared" si="1"/>
        <v>8</v>
      </c>
    </row>
    <row r="46" spans="3:5">
      <c r="C46" s="4" t="s">
        <v>281</v>
      </c>
      <c r="D46" s="17" t="str">
        <f t="shared" si="0"/>
        <v>WORTHAM</v>
      </c>
      <c r="E46" s="4">
        <f t="shared" si="1"/>
        <v>8</v>
      </c>
    </row>
    <row r="47" spans="3:5">
      <c r="C47" s="4" t="s">
        <v>282</v>
      </c>
      <c r="D47" s="17" t="str">
        <f t="shared" si="0"/>
        <v>WACO</v>
      </c>
      <c r="E47" s="4">
        <f t="shared" si="1"/>
        <v>5</v>
      </c>
    </row>
    <row r="48" spans="3:5">
      <c r="C48" s="4" t="s">
        <v>283</v>
      </c>
      <c r="D48" s="17" t="str">
        <f t="shared" si="0"/>
        <v>WOODWAY</v>
      </c>
      <c r="E48" s="4">
        <f t="shared" si="1"/>
        <v>8</v>
      </c>
    </row>
    <row r="49" spans="3:5">
      <c r="C49" s="4" t="s">
        <v>284</v>
      </c>
      <c r="D49" s="17" t="str">
        <f t="shared" si="0"/>
        <v>BROWNWOOD</v>
      </c>
      <c r="E49" s="4">
        <f t="shared" si="1"/>
        <v>10</v>
      </c>
    </row>
    <row r="50" spans="3:5">
      <c r="C50" s="4" t="s">
        <v>285</v>
      </c>
      <c r="D50" s="17" t="str">
        <f t="shared" si="0"/>
        <v>EARLY</v>
      </c>
      <c r="E50" s="4">
        <f t="shared" si="1"/>
        <v>6</v>
      </c>
    </row>
    <row r="51" spans="3:5">
      <c r="C51" s="4" t="s">
        <v>286</v>
      </c>
      <c r="D51" s="17" t="str">
        <f t="shared" si="0"/>
        <v>ART</v>
      </c>
      <c r="E51" s="4">
        <f t="shared" si="1"/>
        <v>4</v>
      </c>
    </row>
    <row r="52" spans="3:5">
      <c r="C52" s="4" t="s">
        <v>287</v>
      </c>
      <c r="D52" s="17" t="str">
        <f t="shared" si="0"/>
        <v>BALLINGER</v>
      </c>
      <c r="E52" s="4">
        <f t="shared" si="1"/>
        <v>10</v>
      </c>
    </row>
    <row r="53" spans="3:5">
      <c r="C53" s="4" t="s">
        <v>288</v>
      </c>
      <c r="D53" s="17" t="str">
        <f t="shared" si="0"/>
        <v>BANGS</v>
      </c>
      <c r="E53" s="4">
        <f t="shared" si="1"/>
        <v>6</v>
      </c>
    </row>
    <row r="54" spans="3:5">
      <c r="C54" s="4" t="s">
        <v>289</v>
      </c>
      <c r="D54" s="17" t="str">
        <f t="shared" si="0"/>
        <v>BEND</v>
      </c>
      <c r="E54" s="4">
        <f t="shared" si="1"/>
        <v>5</v>
      </c>
    </row>
    <row r="55" spans="3:5">
      <c r="C55" s="4" t="s">
        <v>290</v>
      </c>
      <c r="D55" s="17" t="str">
        <f t="shared" si="0"/>
        <v>BRADY</v>
      </c>
      <c r="E55" s="4">
        <f t="shared" si="1"/>
        <v>6</v>
      </c>
    </row>
    <row r="56" spans="3:5">
      <c r="C56" s="4" t="s">
        <v>291</v>
      </c>
      <c r="D56" s="17" t="str">
        <f t="shared" si="0"/>
        <v>BROOKESMITH</v>
      </c>
      <c r="E56" s="4">
        <f t="shared" si="1"/>
        <v>12</v>
      </c>
    </row>
    <row r="57" spans="3:5">
      <c r="C57" s="4" t="s">
        <v>292</v>
      </c>
      <c r="D57" s="17" t="str">
        <f t="shared" si="0"/>
        <v>BURKETT</v>
      </c>
      <c r="E57" s="4">
        <f t="shared" si="1"/>
        <v>8</v>
      </c>
    </row>
    <row r="58" spans="3:5">
      <c r="C58" s="4" t="s">
        <v>293</v>
      </c>
      <c r="D58" s="17" t="str">
        <f t="shared" si="0"/>
        <v>CASTELL</v>
      </c>
      <c r="E58" s="4">
        <f t="shared" si="1"/>
        <v>8</v>
      </c>
    </row>
    <row r="59" spans="3:5">
      <c r="C59" s="4" t="s">
        <v>294</v>
      </c>
      <c r="D59" s="17" t="str">
        <f t="shared" si="0"/>
        <v>CHEROKEE</v>
      </c>
      <c r="E59" s="4">
        <f t="shared" si="1"/>
        <v>9</v>
      </c>
    </row>
    <row r="60" spans="3:5">
      <c r="C60" s="4" t="s">
        <v>295</v>
      </c>
      <c r="D60" s="17" t="str">
        <f t="shared" si="0"/>
        <v>COLEMAN</v>
      </c>
      <c r="E60" s="4">
        <f t="shared" si="1"/>
        <v>8</v>
      </c>
    </row>
    <row r="61" spans="3:5">
      <c r="C61" s="4" t="s">
        <v>296</v>
      </c>
      <c r="D61" s="17" t="str">
        <f t="shared" si="0"/>
        <v>DOOLE</v>
      </c>
      <c r="E61" s="4">
        <f t="shared" si="1"/>
        <v>6</v>
      </c>
    </row>
    <row r="62" spans="3:5">
      <c r="C62" s="4" t="s">
        <v>297</v>
      </c>
      <c r="D62" s="17" t="str">
        <f t="shared" si="0"/>
        <v>EDEN</v>
      </c>
      <c r="E62" s="4">
        <f t="shared" si="1"/>
        <v>5</v>
      </c>
    </row>
    <row r="63" spans="3:5">
      <c r="C63" s="4" t="s">
        <v>298</v>
      </c>
      <c r="D63" s="17" t="str">
        <f t="shared" si="0"/>
        <v>FORT MC KAVETT</v>
      </c>
      <c r="E63" s="4">
        <f t="shared" si="1"/>
        <v>15</v>
      </c>
    </row>
    <row r="64" spans="3:5">
      <c r="C64" s="4" t="s">
        <v>299</v>
      </c>
      <c r="D64" s="17" t="str">
        <f t="shared" si="0"/>
        <v>FREDONIA</v>
      </c>
      <c r="E64" s="4">
        <f t="shared" si="1"/>
        <v>9</v>
      </c>
    </row>
    <row r="65" spans="3:5">
      <c r="C65" s="4" t="s">
        <v>300</v>
      </c>
      <c r="D65" s="17" t="str">
        <f t="shared" si="0"/>
        <v>GOLDTHWAITE</v>
      </c>
      <c r="E65" s="4">
        <f t="shared" si="1"/>
        <v>12</v>
      </c>
    </row>
    <row r="66" spans="3:5">
      <c r="C66" s="4" t="s">
        <v>301</v>
      </c>
      <c r="D66" s="17" t="str">
        <f t="shared" si="0"/>
        <v>GOULDBUSK</v>
      </c>
      <c r="E66" s="4">
        <f t="shared" si="1"/>
        <v>10</v>
      </c>
    </row>
    <row r="67" spans="3:5">
      <c r="C67" s="4" t="s">
        <v>302</v>
      </c>
      <c r="D67" s="17" t="str">
        <f t="shared" ref="D67:D130" si="2">MID(C67,7,E67-1)</f>
        <v>HEXT</v>
      </c>
      <c r="E67" s="4">
        <f t="shared" ref="E67:E130" si="3">FIND("TX",C67,1)-6</f>
        <v>5</v>
      </c>
    </row>
    <row r="68" spans="3:5">
      <c r="C68" s="4" t="s">
        <v>303</v>
      </c>
      <c r="D68" s="17" t="str">
        <f t="shared" si="2"/>
        <v>JUNCTION</v>
      </c>
      <c r="E68" s="4">
        <f t="shared" si="3"/>
        <v>9</v>
      </c>
    </row>
    <row r="69" spans="3:5">
      <c r="C69" s="4" t="s">
        <v>304</v>
      </c>
      <c r="D69" s="17" t="str">
        <f t="shared" si="2"/>
        <v>LOHN</v>
      </c>
      <c r="E69" s="4">
        <f t="shared" si="3"/>
        <v>5</v>
      </c>
    </row>
    <row r="70" spans="3:5">
      <c r="C70" s="4" t="s">
        <v>305</v>
      </c>
      <c r="D70" s="17" t="str">
        <f t="shared" si="2"/>
        <v>LOMETA</v>
      </c>
      <c r="E70" s="4">
        <f t="shared" si="3"/>
        <v>7</v>
      </c>
    </row>
    <row r="71" spans="3:5">
      <c r="C71" s="4" t="s">
        <v>306</v>
      </c>
      <c r="D71" s="17" t="str">
        <f t="shared" si="2"/>
        <v>LONDON</v>
      </c>
      <c r="E71" s="4">
        <f t="shared" si="3"/>
        <v>7</v>
      </c>
    </row>
    <row r="72" spans="3:5">
      <c r="C72" s="4" t="s">
        <v>307</v>
      </c>
      <c r="D72" s="17" t="str">
        <f t="shared" si="2"/>
        <v>LOWAKE</v>
      </c>
      <c r="E72" s="4">
        <f t="shared" si="3"/>
        <v>7</v>
      </c>
    </row>
    <row r="73" spans="3:5">
      <c r="C73" s="4" t="s">
        <v>308</v>
      </c>
      <c r="D73" s="17" t="str">
        <f t="shared" si="2"/>
        <v>MASON</v>
      </c>
      <c r="E73" s="4">
        <f t="shared" si="3"/>
        <v>6</v>
      </c>
    </row>
    <row r="74" spans="3:5">
      <c r="C74" s="4" t="s">
        <v>309</v>
      </c>
      <c r="D74" s="17" t="str">
        <f t="shared" si="2"/>
        <v>MAY</v>
      </c>
      <c r="E74" s="4">
        <f t="shared" si="3"/>
        <v>4</v>
      </c>
    </row>
    <row r="75" spans="3:5">
      <c r="C75" s="4" t="s">
        <v>310</v>
      </c>
      <c r="D75" s="17" t="str">
        <f t="shared" si="2"/>
        <v>MELVIN</v>
      </c>
      <c r="E75" s="4">
        <f t="shared" si="3"/>
        <v>7</v>
      </c>
    </row>
    <row r="76" spans="3:5">
      <c r="C76" s="4" t="s">
        <v>311</v>
      </c>
      <c r="D76" s="17" t="str">
        <f t="shared" si="2"/>
        <v>MENARD</v>
      </c>
      <c r="E76" s="4">
        <f t="shared" si="3"/>
        <v>7</v>
      </c>
    </row>
    <row r="77" spans="3:5">
      <c r="C77" s="4" t="s">
        <v>312</v>
      </c>
      <c r="D77" s="17" t="str">
        <f t="shared" si="2"/>
        <v>MILES</v>
      </c>
      <c r="E77" s="4">
        <f t="shared" si="3"/>
        <v>6</v>
      </c>
    </row>
    <row r="78" spans="3:5">
      <c r="C78" s="4" t="s">
        <v>313</v>
      </c>
      <c r="D78" s="17" t="str">
        <f t="shared" si="2"/>
        <v>MILLERSVIEW</v>
      </c>
      <c r="E78" s="4">
        <f t="shared" si="3"/>
        <v>12</v>
      </c>
    </row>
    <row r="79" spans="3:5">
      <c r="C79" s="4" t="s">
        <v>314</v>
      </c>
      <c r="D79" s="17" t="str">
        <f t="shared" si="2"/>
        <v>MULLIN</v>
      </c>
      <c r="E79" s="4">
        <f t="shared" si="3"/>
        <v>7</v>
      </c>
    </row>
    <row r="80" spans="3:5">
      <c r="C80" s="4" t="s">
        <v>315</v>
      </c>
      <c r="D80" s="17" t="str">
        <f t="shared" si="2"/>
        <v>NORTON</v>
      </c>
      <c r="E80" s="4">
        <f t="shared" si="3"/>
        <v>7</v>
      </c>
    </row>
    <row r="81" spans="3:5">
      <c r="C81" s="4" t="s">
        <v>316</v>
      </c>
      <c r="D81" s="17" t="str">
        <f t="shared" si="2"/>
        <v>PAINT ROCK</v>
      </c>
      <c r="E81" s="4">
        <f t="shared" si="3"/>
        <v>11</v>
      </c>
    </row>
    <row r="82" spans="3:5">
      <c r="C82" s="4" t="s">
        <v>317</v>
      </c>
      <c r="D82" s="17" t="str">
        <f t="shared" si="2"/>
        <v>PONTOTOC</v>
      </c>
      <c r="E82" s="4">
        <f t="shared" si="3"/>
        <v>9</v>
      </c>
    </row>
    <row r="83" spans="3:5">
      <c r="C83" s="4" t="s">
        <v>318</v>
      </c>
      <c r="D83" s="17" t="str">
        <f t="shared" si="2"/>
        <v>PRIDDY</v>
      </c>
      <c r="E83" s="4">
        <f t="shared" si="3"/>
        <v>7</v>
      </c>
    </row>
    <row r="84" spans="3:5">
      <c r="C84" s="4" t="s">
        <v>319</v>
      </c>
      <c r="D84" s="17" t="str">
        <f t="shared" si="2"/>
        <v>RICHLAND SPRINGS</v>
      </c>
      <c r="E84" s="4">
        <f t="shared" si="3"/>
        <v>17</v>
      </c>
    </row>
    <row r="85" spans="3:5">
      <c r="C85" s="4" t="s">
        <v>320</v>
      </c>
      <c r="D85" s="17" t="str">
        <f t="shared" si="2"/>
        <v>ROCHELLE</v>
      </c>
      <c r="E85" s="4">
        <f t="shared" si="3"/>
        <v>9</v>
      </c>
    </row>
    <row r="86" spans="3:5">
      <c r="C86" s="4" t="s">
        <v>321</v>
      </c>
      <c r="D86" s="17" t="str">
        <f t="shared" si="2"/>
        <v>ROCKWOOD</v>
      </c>
      <c r="E86" s="4">
        <f t="shared" si="3"/>
        <v>9</v>
      </c>
    </row>
    <row r="87" spans="3:5">
      <c r="C87" s="4" t="s">
        <v>322</v>
      </c>
      <c r="D87" s="17" t="str">
        <f t="shared" si="2"/>
        <v>ROOSEVELT</v>
      </c>
      <c r="E87" s="4">
        <f t="shared" si="3"/>
        <v>10</v>
      </c>
    </row>
    <row r="88" spans="3:5">
      <c r="C88" s="4" t="s">
        <v>323</v>
      </c>
      <c r="D88" s="17" t="str">
        <f t="shared" si="2"/>
        <v>ROWENA</v>
      </c>
      <c r="E88" s="4">
        <f t="shared" si="3"/>
        <v>7</v>
      </c>
    </row>
    <row r="89" spans="3:5">
      <c r="C89" s="4" t="s">
        <v>324</v>
      </c>
      <c r="D89" s="17" t="str">
        <f t="shared" si="2"/>
        <v>SAN SABA</v>
      </c>
      <c r="E89" s="4">
        <f t="shared" si="3"/>
        <v>9</v>
      </c>
    </row>
    <row r="90" spans="3:5">
      <c r="C90" s="4" t="s">
        <v>325</v>
      </c>
      <c r="D90" s="17" t="str">
        <f t="shared" si="2"/>
        <v>SANTA ANNA</v>
      </c>
      <c r="E90" s="4">
        <f t="shared" si="3"/>
        <v>11</v>
      </c>
    </row>
    <row r="91" spans="3:5">
      <c r="C91" s="4" t="s">
        <v>326</v>
      </c>
      <c r="D91" s="17" t="str">
        <f t="shared" si="2"/>
        <v>STAR</v>
      </c>
      <c r="E91" s="4">
        <f t="shared" si="3"/>
        <v>5</v>
      </c>
    </row>
    <row r="92" spans="3:5">
      <c r="C92" s="4" t="s">
        <v>327</v>
      </c>
      <c r="D92" s="17" t="str">
        <f t="shared" si="2"/>
        <v>TALPA</v>
      </c>
      <c r="E92" s="4">
        <f t="shared" si="3"/>
        <v>6</v>
      </c>
    </row>
    <row r="93" spans="3:5">
      <c r="C93" s="4" t="s">
        <v>328</v>
      </c>
      <c r="D93" s="17" t="str">
        <f t="shared" si="2"/>
        <v>TELEGRAPH</v>
      </c>
      <c r="E93" s="4">
        <f t="shared" si="3"/>
        <v>10</v>
      </c>
    </row>
    <row r="94" spans="3:5">
      <c r="C94" s="4" t="s">
        <v>329</v>
      </c>
      <c r="D94" s="17" t="str">
        <f t="shared" si="2"/>
        <v>VALERA</v>
      </c>
      <c r="E94" s="4">
        <f t="shared" si="3"/>
        <v>7</v>
      </c>
    </row>
    <row r="95" spans="3:5">
      <c r="C95" s="4" t="s">
        <v>330</v>
      </c>
      <c r="D95" s="17" t="str">
        <f t="shared" si="2"/>
        <v>VALLEY SPRING</v>
      </c>
      <c r="E95" s="4">
        <f t="shared" si="3"/>
        <v>14</v>
      </c>
    </row>
    <row r="96" spans="3:5">
      <c r="C96" s="4" t="s">
        <v>331</v>
      </c>
      <c r="D96" s="17" t="str">
        <f t="shared" si="2"/>
        <v>VERIBEST</v>
      </c>
      <c r="E96" s="4">
        <f t="shared" si="3"/>
        <v>9</v>
      </c>
    </row>
    <row r="97" spans="3:5">
      <c r="C97" s="4" t="s">
        <v>332</v>
      </c>
      <c r="D97" s="17" t="str">
        <f t="shared" si="2"/>
        <v>VOCA</v>
      </c>
      <c r="E97" s="4">
        <f t="shared" si="3"/>
        <v>5</v>
      </c>
    </row>
    <row r="98" spans="3:5">
      <c r="C98" s="4" t="s">
        <v>333</v>
      </c>
      <c r="D98" s="17" t="str">
        <f t="shared" si="2"/>
        <v>VOSS</v>
      </c>
      <c r="E98" s="4">
        <f t="shared" si="3"/>
        <v>5</v>
      </c>
    </row>
    <row r="99" spans="3:5">
      <c r="C99" s="4" t="s">
        <v>334</v>
      </c>
      <c r="D99" s="17" t="str">
        <f t="shared" si="2"/>
        <v>ZEPHYR</v>
      </c>
      <c r="E99" s="4">
        <f t="shared" si="3"/>
        <v>7</v>
      </c>
    </row>
    <row r="100" spans="3:5">
      <c r="C100" s="4" t="s">
        <v>335</v>
      </c>
      <c r="D100" s="17" t="str">
        <f t="shared" si="2"/>
        <v>SAN ANGELO</v>
      </c>
      <c r="E100" s="4">
        <f t="shared" si="3"/>
        <v>11</v>
      </c>
    </row>
    <row r="101" spans="3:5">
      <c r="C101" s="4" t="s">
        <v>336</v>
      </c>
      <c r="D101" s="17" t="str">
        <f t="shared" si="2"/>
        <v>GOODFELLOW AFB</v>
      </c>
      <c r="E101" s="4">
        <f t="shared" si="3"/>
        <v>15</v>
      </c>
    </row>
    <row r="102" spans="3:5">
      <c r="C102" s="4" t="s">
        <v>337</v>
      </c>
      <c r="D102" s="17" t="str">
        <f t="shared" si="2"/>
        <v>BARNHART</v>
      </c>
      <c r="E102" s="4">
        <f t="shared" si="3"/>
        <v>9</v>
      </c>
    </row>
    <row r="103" spans="3:5">
      <c r="C103" s="4" t="s">
        <v>338</v>
      </c>
      <c r="D103" s="17" t="str">
        <f t="shared" si="2"/>
        <v>BIG LAKE</v>
      </c>
      <c r="E103" s="4">
        <f t="shared" si="3"/>
        <v>9</v>
      </c>
    </row>
    <row r="104" spans="3:5">
      <c r="C104" s="4" t="s">
        <v>339</v>
      </c>
      <c r="D104" s="17" t="str">
        <f t="shared" si="2"/>
        <v>BRONTE</v>
      </c>
      <c r="E104" s="4">
        <f t="shared" si="3"/>
        <v>7</v>
      </c>
    </row>
    <row r="105" spans="3:5">
      <c r="C105" s="4" t="s">
        <v>340</v>
      </c>
      <c r="D105" s="17" t="str">
        <f t="shared" si="2"/>
        <v>CARLSBAD</v>
      </c>
      <c r="E105" s="4">
        <f t="shared" si="3"/>
        <v>9</v>
      </c>
    </row>
    <row r="106" spans="3:5">
      <c r="C106" s="4" t="s">
        <v>341</v>
      </c>
      <c r="D106" s="17" t="str">
        <f t="shared" si="2"/>
        <v>CHRISTOVAL</v>
      </c>
      <c r="E106" s="4">
        <f t="shared" si="3"/>
        <v>11</v>
      </c>
    </row>
    <row r="107" spans="3:5">
      <c r="C107" s="4" t="s">
        <v>342</v>
      </c>
      <c r="D107" s="17" t="str">
        <f t="shared" si="2"/>
        <v>ELDORADO</v>
      </c>
      <c r="E107" s="4">
        <f t="shared" si="3"/>
        <v>9</v>
      </c>
    </row>
    <row r="108" spans="3:5">
      <c r="C108" s="4" t="s">
        <v>343</v>
      </c>
      <c r="D108" s="17" t="str">
        <f t="shared" si="2"/>
        <v>EOLA</v>
      </c>
      <c r="E108" s="4">
        <f t="shared" si="3"/>
        <v>5</v>
      </c>
    </row>
    <row r="109" spans="3:5">
      <c r="C109" s="4" t="s">
        <v>344</v>
      </c>
      <c r="D109" s="17" t="str">
        <f t="shared" si="2"/>
        <v>KNICKERBOCKER</v>
      </c>
      <c r="E109" s="4">
        <f t="shared" si="3"/>
        <v>14</v>
      </c>
    </row>
    <row r="110" spans="3:5">
      <c r="C110" s="4" t="s">
        <v>345</v>
      </c>
      <c r="D110" s="17" t="str">
        <f t="shared" si="2"/>
        <v>MERETA</v>
      </c>
      <c r="E110" s="4">
        <f t="shared" si="3"/>
        <v>7</v>
      </c>
    </row>
    <row r="111" spans="3:5">
      <c r="C111" s="4" t="s">
        <v>346</v>
      </c>
      <c r="D111" s="17" t="str">
        <f t="shared" si="2"/>
        <v>MERTZON</v>
      </c>
      <c r="E111" s="4">
        <f t="shared" si="3"/>
        <v>8</v>
      </c>
    </row>
    <row r="112" spans="3:5">
      <c r="C112" s="4" t="s">
        <v>347</v>
      </c>
      <c r="D112" s="17" t="str">
        <f t="shared" si="2"/>
        <v>OZONA</v>
      </c>
      <c r="E112" s="4">
        <f t="shared" si="3"/>
        <v>6</v>
      </c>
    </row>
    <row r="113" spans="3:5">
      <c r="C113" s="4" t="s">
        <v>348</v>
      </c>
      <c r="D113" s="17" t="str">
        <f t="shared" si="2"/>
        <v>ROBERT LEE</v>
      </c>
      <c r="E113" s="4">
        <f t="shared" si="3"/>
        <v>11</v>
      </c>
    </row>
    <row r="114" spans="3:5">
      <c r="C114" s="4" t="s">
        <v>349</v>
      </c>
      <c r="D114" s="17" t="str">
        <f t="shared" si="2"/>
        <v>SILVER</v>
      </c>
      <c r="E114" s="4">
        <f t="shared" si="3"/>
        <v>7</v>
      </c>
    </row>
    <row r="115" spans="3:5">
      <c r="C115" s="4" t="s">
        <v>350</v>
      </c>
      <c r="D115" s="17" t="str">
        <f t="shared" si="2"/>
        <v>SONORA</v>
      </c>
      <c r="E115" s="4">
        <f t="shared" si="3"/>
        <v>7</v>
      </c>
    </row>
    <row r="116" spans="3:5">
      <c r="C116" s="4" t="s">
        <v>351</v>
      </c>
      <c r="D116" s="17" t="str">
        <f t="shared" si="2"/>
        <v>STERLING CITY</v>
      </c>
      <c r="E116" s="4">
        <f t="shared" si="3"/>
        <v>14</v>
      </c>
    </row>
    <row r="117" spans="3:5">
      <c r="C117" s="4" t="s">
        <v>352</v>
      </c>
      <c r="D117" s="17" t="str">
        <f t="shared" si="2"/>
        <v>TENNYSON</v>
      </c>
      <c r="E117" s="4">
        <f t="shared" si="3"/>
        <v>9</v>
      </c>
    </row>
    <row r="118" spans="3:5">
      <c r="C118" s="4" t="s">
        <v>353</v>
      </c>
      <c r="D118" s="17" t="str">
        <f t="shared" si="2"/>
        <v>VANCOURT</v>
      </c>
      <c r="E118" s="4">
        <f t="shared" si="3"/>
        <v>9</v>
      </c>
    </row>
    <row r="119" spans="3:5">
      <c r="C119" s="4" t="s">
        <v>354</v>
      </c>
      <c r="D119" s="17" t="str">
        <f t="shared" si="2"/>
        <v>WALL</v>
      </c>
      <c r="E119" s="4">
        <f t="shared" si="3"/>
        <v>5</v>
      </c>
    </row>
    <row r="120" spans="3:5">
      <c r="C120" s="4" t="s">
        <v>355</v>
      </c>
      <c r="D120" s="17" t="str">
        <f t="shared" si="2"/>
        <v>WATER VALLEY</v>
      </c>
      <c r="E120" s="4">
        <f t="shared" si="3"/>
        <v>13</v>
      </c>
    </row>
    <row r="121" spans="3:5">
      <c r="C121" s="4" t="s">
        <v>356</v>
      </c>
      <c r="D121" s="17" t="str">
        <f t="shared" si="2"/>
        <v>HOUSTON</v>
      </c>
      <c r="E121" s="4">
        <f t="shared" si="3"/>
        <v>8</v>
      </c>
    </row>
    <row r="122" spans="3:5">
      <c r="C122" s="4" t="s">
        <v>357</v>
      </c>
      <c r="D122" s="17" t="str">
        <f t="shared" si="2"/>
        <v>CONROE</v>
      </c>
      <c r="E122" s="4">
        <f t="shared" si="3"/>
        <v>7</v>
      </c>
    </row>
    <row r="123" spans="3:5">
      <c r="C123" s="4" t="s">
        <v>358</v>
      </c>
      <c r="D123" s="17" t="str">
        <f t="shared" si="2"/>
        <v>NORTH HOUSTON</v>
      </c>
      <c r="E123" s="4">
        <f t="shared" si="3"/>
        <v>14</v>
      </c>
    </row>
    <row r="124" spans="3:5">
      <c r="C124" s="4" t="s">
        <v>359</v>
      </c>
      <c r="D124" s="17" t="str">
        <f t="shared" si="2"/>
        <v>MONTGOMERY</v>
      </c>
      <c r="E124" s="4">
        <f t="shared" si="3"/>
        <v>11</v>
      </c>
    </row>
    <row r="125" spans="3:5">
      <c r="C125" s="4" t="s">
        <v>360</v>
      </c>
      <c r="D125" s="17" t="str">
        <f t="shared" si="2"/>
        <v>WILLIS</v>
      </c>
      <c r="E125" s="4">
        <f t="shared" si="3"/>
        <v>7</v>
      </c>
    </row>
    <row r="126" spans="3:5">
      <c r="C126" s="4" t="s">
        <v>361</v>
      </c>
      <c r="D126" s="17" t="str">
        <f t="shared" si="2"/>
        <v>HUNTSVILLE</v>
      </c>
      <c r="E126" s="4">
        <f t="shared" si="3"/>
        <v>11</v>
      </c>
    </row>
    <row r="127" spans="3:5">
      <c r="C127" s="4" t="s">
        <v>362</v>
      </c>
      <c r="D127" s="17" t="str">
        <f t="shared" si="2"/>
        <v>KINGWOOD</v>
      </c>
      <c r="E127" s="4">
        <f t="shared" si="3"/>
        <v>9</v>
      </c>
    </row>
    <row r="128" spans="3:5">
      <c r="C128" s="4" t="s">
        <v>363</v>
      </c>
      <c r="D128" s="17" t="str">
        <f t="shared" si="2"/>
        <v>ACE</v>
      </c>
      <c r="E128" s="4">
        <f t="shared" si="3"/>
        <v>4</v>
      </c>
    </row>
    <row r="129" spans="3:5">
      <c r="C129" s="4" t="s">
        <v>364</v>
      </c>
      <c r="D129" s="17" t="str">
        <f t="shared" si="2"/>
        <v>CLEVELAND</v>
      </c>
      <c r="E129" s="4">
        <f t="shared" si="3"/>
        <v>10</v>
      </c>
    </row>
    <row r="130" spans="3:5">
      <c r="C130" s="4" t="s">
        <v>365</v>
      </c>
      <c r="D130" s="17" t="str">
        <f t="shared" si="2"/>
        <v>COLDSPRING</v>
      </c>
      <c r="E130" s="4">
        <f t="shared" si="3"/>
        <v>11</v>
      </c>
    </row>
    <row r="131" spans="3:5">
      <c r="C131" s="4" t="s">
        <v>366</v>
      </c>
      <c r="D131" s="17" t="str">
        <f t="shared" ref="D131:D194" si="4">MID(C131,7,E131-1)</f>
        <v>DALLARDSVILLE</v>
      </c>
      <c r="E131" s="4">
        <f t="shared" ref="E131:E194" si="5">FIND("TX",C131,1)-6</f>
        <v>14</v>
      </c>
    </row>
    <row r="132" spans="3:5">
      <c r="C132" s="4" t="s">
        <v>367</v>
      </c>
      <c r="D132" s="17" t="str">
        <f t="shared" si="4"/>
        <v>DOBBIN</v>
      </c>
      <c r="E132" s="4">
        <f t="shared" si="5"/>
        <v>7</v>
      </c>
    </row>
    <row r="133" spans="3:5">
      <c r="C133" s="4" t="s">
        <v>368</v>
      </c>
      <c r="D133" s="17" t="str">
        <f t="shared" si="4"/>
        <v>DODGE</v>
      </c>
      <c r="E133" s="4">
        <f t="shared" si="5"/>
        <v>6</v>
      </c>
    </row>
    <row r="134" spans="3:5">
      <c r="C134" s="4" t="s">
        <v>369</v>
      </c>
      <c r="D134" s="17" t="str">
        <f t="shared" si="4"/>
        <v>GOODRICH</v>
      </c>
      <c r="E134" s="4">
        <f t="shared" si="5"/>
        <v>9</v>
      </c>
    </row>
    <row r="135" spans="3:5">
      <c r="C135" s="4" t="s">
        <v>370</v>
      </c>
      <c r="D135" s="17" t="str">
        <f t="shared" si="4"/>
        <v>HUFFMAN</v>
      </c>
      <c r="E135" s="4">
        <f t="shared" si="5"/>
        <v>8</v>
      </c>
    </row>
    <row r="136" spans="3:5">
      <c r="C136" s="4" t="s">
        <v>371</v>
      </c>
      <c r="D136" s="17" t="str">
        <f t="shared" si="4"/>
        <v>HUFSMITH</v>
      </c>
      <c r="E136" s="4">
        <f t="shared" si="5"/>
        <v>9</v>
      </c>
    </row>
    <row r="137" spans="3:5">
      <c r="C137" s="4" t="s">
        <v>372</v>
      </c>
      <c r="D137" s="17" t="str">
        <f t="shared" si="4"/>
        <v>HUMBLE</v>
      </c>
      <c r="E137" s="4">
        <f t="shared" si="5"/>
        <v>7</v>
      </c>
    </row>
    <row r="138" spans="3:5">
      <c r="C138" s="4" t="s">
        <v>373</v>
      </c>
      <c r="D138" s="17" t="str">
        <f t="shared" si="4"/>
        <v>LEGGETT</v>
      </c>
      <c r="E138" s="4">
        <f t="shared" si="5"/>
        <v>8</v>
      </c>
    </row>
    <row r="139" spans="3:5">
      <c r="C139" s="4" t="s">
        <v>374</v>
      </c>
      <c r="D139" s="17" t="str">
        <f t="shared" si="4"/>
        <v>LIVINGSTON</v>
      </c>
      <c r="E139" s="4">
        <f t="shared" si="5"/>
        <v>11</v>
      </c>
    </row>
    <row r="140" spans="3:5">
      <c r="C140" s="4" t="s">
        <v>375</v>
      </c>
      <c r="D140" s="17" t="str">
        <f t="shared" si="4"/>
        <v>MAGNOLIA</v>
      </c>
      <c r="E140" s="4">
        <f t="shared" si="5"/>
        <v>9</v>
      </c>
    </row>
    <row r="141" spans="3:5">
      <c r="C141" s="4" t="s">
        <v>376</v>
      </c>
      <c r="D141" s="17" t="str">
        <f t="shared" si="4"/>
        <v>NEW CANEY</v>
      </c>
      <c r="E141" s="4">
        <f t="shared" si="5"/>
        <v>10</v>
      </c>
    </row>
    <row r="142" spans="3:5">
      <c r="C142" s="4" t="s">
        <v>377</v>
      </c>
      <c r="D142" s="17" t="str">
        <f t="shared" si="4"/>
        <v>NEW WAVERLY</v>
      </c>
      <c r="E142" s="4">
        <f t="shared" si="5"/>
        <v>12</v>
      </c>
    </row>
    <row r="143" spans="3:5">
      <c r="C143" s="4" t="s">
        <v>378</v>
      </c>
      <c r="D143" s="17" t="str">
        <f t="shared" si="4"/>
        <v>OAKHURST</v>
      </c>
      <c r="E143" s="4">
        <f t="shared" si="5"/>
        <v>9</v>
      </c>
    </row>
    <row r="144" spans="3:5">
      <c r="C144" s="4" t="s">
        <v>379</v>
      </c>
      <c r="D144" s="17" t="str">
        <f t="shared" si="4"/>
        <v>ONALASKA</v>
      </c>
      <c r="E144" s="4">
        <f t="shared" si="5"/>
        <v>9</v>
      </c>
    </row>
    <row r="145" spans="3:5">
      <c r="C145" s="4" t="s">
        <v>380</v>
      </c>
      <c r="D145" s="17" t="str">
        <f t="shared" si="4"/>
        <v>PINEHURST</v>
      </c>
      <c r="E145" s="4">
        <f t="shared" si="5"/>
        <v>10</v>
      </c>
    </row>
    <row r="146" spans="3:5">
      <c r="C146" s="4" t="s">
        <v>381</v>
      </c>
      <c r="D146" s="17" t="str">
        <f t="shared" si="4"/>
        <v>PLANTERSVILLE</v>
      </c>
      <c r="E146" s="4">
        <f t="shared" si="5"/>
        <v>14</v>
      </c>
    </row>
    <row r="147" spans="3:5">
      <c r="C147" s="4" t="s">
        <v>382</v>
      </c>
      <c r="D147" s="17" t="str">
        <f t="shared" si="4"/>
        <v>POINTBLANK</v>
      </c>
      <c r="E147" s="4">
        <f t="shared" si="5"/>
        <v>11</v>
      </c>
    </row>
    <row r="148" spans="3:5">
      <c r="C148" s="4" t="s">
        <v>383</v>
      </c>
      <c r="D148" s="17" t="str">
        <f t="shared" si="4"/>
        <v>PORTER</v>
      </c>
      <c r="E148" s="4">
        <f t="shared" si="5"/>
        <v>7</v>
      </c>
    </row>
    <row r="149" spans="3:5">
      <c r="C149" s="4" t="s">
        <v>384</v>
      </c>
      <c r="D149" s="17" t="str">
        <f t="shared" si="4"/>
        <v>RIVERSIDE</v>
      </c>
      <c r="E149" s="4">
        <f t="shared" si="5"/>
        <v>10</v>
      </c>
    </row>
    <row r="150" spans="3:5">
      <c r="C150" s="4" t="s">
        <v>385</v>
      </c>
      <c r="D150" s="17" t="str">
        <f t="shared" si="4"/>
        <v>ROMAYOR</v>
      </c>
      <c r="E150" s="4">
        <f t="shared" si="5"/>
        <v>8</v>
      </c>
    </row>
    <row r="151" spans="3:5">
      <c r="C151" s="4" t="s">
        <v>386</v>
      </c>
      <c r="D151" s="17" t="str">
        <f t="shared" si="4"/>
        <v>RYE</v>
      </c>
      <c r="E151" s="4">
        <f t="shared" si="5"/>
        <v>4</v>
      </c>
    </row>
    <row r="152" spans="3:5">
      <c r="C152" s="4" t="s">
        <v>387</v>
      </c>
      <c r="D152" s="17" t="str">
        <f t="shared" si="4"/>
        <v>SHEPHERD</v>
      </c>
      <c r="E152" s="4">
        <f t="shared" si="5"/>
        <v>9</v>
      </c>
    </row>
    <row r="153" spans="3:5">
      <c r="C153" s="4" t="s">
        <v>388</v>
      </c>
      <c r="D153" s="17" t="str">
        <f t="shared" si="4"/>
        <v>SPLENDORA</v>
      </c>
      <c r="E153" s="4">
        <f t="shared" si="5"/>
        <v>10</v>
      </c>
    </row>
    <row r="154" spans="3:5">
      <c r="C154" s="4" t="s">
        <v>389</v>
      </c>
      <c r="D154" s="17" t="str">
        <f t="shared" si="4"/>
        <v>SPRING</v>
      </c>
      <c r="E154" s="4">
        <f t="shared" si="5"/>
        <v>7</v>
      </c>
    </row>
    <row r="155" spans="3:5">
      <c r="C155" s="4" t="s">
        <v>390</v>
      </c>
      <c r="D155" s="17" t="str">
        <f t="shared" si="4"/>
        <v>THICKET</v>
      </c>
      <c r="E155" s="4">
        <f t="shared" si="5"/>
        <v>8</v>
      </c>
    </row>
    <row r="156" spans="3:5">
      <c r="C156" s="4" t="s">
        <v>391</v>
      </c>
      <c r="D156" s="17" t="str">
        <f t="shared" si="4"/>
        <v>TOMBALL</v>
      </c>
      <c r="E156" s="4">
        <f t="shared" si="5"/>
        <v>8</v>
      </c>
    </row>
    <row r="157" spans="3:5">
      <c r="C157" s="4" t="s">
        <v>392</v>
      </c>
      <c r="D157" s="17" t="str">
        <f t="shared" si="4"/>
        <v>VOTAW</v>
      </c>
      <c r="E157" s="4">
        <f t="shared" si="5"/>
        <v>6</v>
      </c>
    </row>
    <row r="158" spans="3:5">
      <c r="C158" s="4" t="s">
        <v>393</v>
      </c>
      <c r="D158" s="17" t="str">
        <f t="shared" si="4"/>
        <v>BELLAIRE</v>
      </c>
      <c r="E158" s="4">
        <f t="shared" si="5"/>
        <v>9</v>
      </c>
    </row>
    <row r="159" spans="3:5">
      <c r="C159" s="4" t="s">
        <v>394</v>
      </c>
      <c r="D159" s="17" t="str">
        <f t="shared" si="4"/>
        <v>BAY CITY</v>
      </c>
      <c r="E159" s="4">
        <f t="shared" si="5"/>
        <v>9</v>
      </c>
    </row>
    <row r="160" spans="3:5">
      <c r="C160" s="4" t="s">
        <v>395</v>
      </c>
      <c r="D160" s="17" t="str">
        <f t="shared" si="4"/>
        <v>RICHMOND</v>
      </c>
      <c r="E160" s="4">
        <f t="shared" si="5"/>
        <v>9</v>
      </c>
    </row>
    <row r="161" spans="3:5">
      <c r="C161" s="4" t="s">
        <v>396</v>
      </c>
      <c r="D161" s="17" t="str">
        <f t="shared" si="4"/>
        <v>CYPRESS</v>
      </c>
      <c r="E161" s="4">
        <f t="shared" si="5"/>
        <v>8</v>
      </c>
    </row>
    <row r="162" spans="3:5">
      <c r="C162" s="4" t="s">
        <v>397</v>
      </c>
      <c r="D162" s="17" t="str">
        <f t="shared" si="4"/>
        <v>ALIEF</v>
      </c>
      <c r="E162" s="4">
        <f t="shared" si="5"/>
        <v>6</v>
      </c>
    </row>
    <row r="163" spans="3:5">
      <c r="C163" s="4" t="s">
        <v>398</v>
      </c>
      <c r="D163" s="17" t="str">
        <f t="shared" si="4"/>
        <v>ALTAIR</v>
      </c>
      <c r="E163" s="4">
        <f t="shared" si="5"/>
        <v>7</v>
      </c>
    </row>
    <row r="164" spans="3:5">
      <c r="C164" s="4" t="s">
        <v>399</v>
      </c>
      <c r="D164" s="17" t="str">
        <f t="shared" si="4"/>
        <v>BARKER</v>
      </c>
      <c r="E164" s="4">
        <f t="shared" si="5"/>
        <v>7</v>
      </c>
    </row>
    <row r="165" spans="3:5">
      <c r="C165" s="4" t="s">
        <v>400</v>
      </c>
      <c r="D165" s="17" t="str">
        <f t="shared" si="4"/>
        <v>CEDAR LANE</v>
      </c>
      <c r="E165" s="4">
        <f t="shared" si="5"/>
        <v>11</v>
      </c>
    </row>
    <row r="166" spans="3:5">
      <c r="C166" s="4" t="s">
        <v>401</v>
      </c>
      <c r="D166" s="17" t="str">
        <f t="shared" si="4"/>
        <v>BEASLEY</v>
      </c>
      <c r="E166" s="4">
        <f t="shared" si="5"/>
        <v>8</v>
      </c>
    </row>
    <row r="167" spans="3:5">
      <c r="C167" s="4" t="s">
        <v>402</v>
      </c>
      <c r="D167" s="17" t="str">
        <f t="shared" si="4"/>
        <v>BELLVILLE</v>
      </c>
      <c r="E167" s="4">
        <f t="shared" si="5"/>
        <v>10</v>
      </c>
    </row>
    <row r="168" spans="3:5">
      <c r="C168" s="4" t="s">
        <v>403</v>
      </c>
      <c r="D168" s="17" t="str">
        <f t="shared" si="4"/>
        <v>BLESSING</v>
      </c>
      <c r="E168" s="4">
        <f t="shared" si="5"/>
        <v>9</v>
      </c>
    </row>
    <row r="169" spans="3:5">
      <c r="C169" s="4" t="s">
        <v>404</v>
      </c>
      <c r="D169" s="17" t="str">
        <f t="shared" si="4"/>
        <v>BOLING</v>
      </c>
      <c r="E169" s="4">
        <f t="shared" si="5"/>
        <v>7</v>
      </c>
    </row>
    <row r="170" spans="3:5">
      <c r="C170" s="4" t="s">
        <v>405</v>
      </c>
      <c r="D170" s="17" t="str">
        <f t="shared" si="4"/>
        <v>BRAZORIA</v>
      </c>
      <c r="E170" s="4">
        <f t="shared" si="5"/>
        <v>9</v>
      </c>
    </row>
    <row r="171" spans="3:5">
      <c r="C171" s="4" t="s">
        <v>406</v>
      </c>
      <c r="D171" s="17" t="str">
        <f t="shared" si="4"/>
        <v>BROOKSHIRE</v>
      </c>
      <c r="E171" s="4">
        <f t="shared" si="5"/>
        <v>11</v>
      </c>
    </row>
    <row r="172" spans="3:5">
      <c r="C172" s="4" t="s">
        <v>407</v>
      </c>
      <c r="D172" s="17" t="str">
        <f t="shared" si="4"/>
        <v>CHAPPELL HILL</v>
      </c>
      <c r="E172" s="4">
        <f t="shared" si="5"/>
        <v>14</v>
      </c>
    </row>
    <row r="173" spans="3:5">
      <c r="C173" s="4" t="s">
        <v>408</v>
      </c>
      <c r="D173" s="17" t="str">
        <f t="shared" si="4"/>
        <v>COLLEGEPORT</v>
      </c>
      <c r="E173" s="4">
        <f t="shared" si="5"/>
        <v>12</v>
      </c>
    </row>
    <row r="174" spans="3:5">
      <c r="C174" s="4" t="s">
        <v>409</v>
      </c>
      <c r="D174" s="17" t="str">
        <f t="shared" si="4"/>
        <v>DAMON</v>
      </c>
      <c r="E174" s="4">
        <f t="shared" si="5"/>
        <v>6</v>
      </c>
    </row>
    <row r="175" spans="3:5">
      <c r="C175" s="4" t="s">
        <v>410</v>
      </c>
      <c r="D175" s="17" t="str">
        <f t="shared" si="4"/>
        <v>DANCIGER</v>
      </c>
      <c r="E175" s="4">
        <f t="shared" si="5"/>
        <v>9</v>
      </c>
    </row>
    <row r="176" spans="3:5">
      <c r="C176" s="4" t="s">
        <v>411</v>
      </c>
      <c r="D176" s="17" t="str">
        <f t="shared" si="4"/>
        <v>DANEVANG</v>
      </c>
      <c r="E176" s="4">
        <f t="shared" si="5"/>
        <v>9</v>
      </c>
    </row>
    <row r="177" spans="3:5">
      <c r="C177" s="4" t="s">
        <v>412</v>
      </c>
      <c r="D177" s="17" t="str">
        <f t="shared" si="4"/>
        <v>EAGLE LAKE</v>
      </c>
      <c r="E177" s="4">
        <f t="shared" si="5"/>
        <v>11</v>
      </c>
    </row>
    <row r="178" spans="3:5">
      <c r="C178" s="4" t="s">
        <v>413</v>
      </c>
      <c r="D178" s="17" t="str">
        <f t="shared" si="4"/>
        <v>EAST BERNARD</v>
      </c>
      <c r="E178" s="4">
        <f t="shared" si="5"/>
        <v>13</v>
      </c>
    </row>
    <row r="179" spans="3:5">
      <c r="C179" s="4" t="s">
        <v>414</v>
      </c>
      <c r="D179" s="17" t="str">
        <f t="shared" si="4"/>
        <v>EGYPT</v>
      </c>
      <c r="E179" s="4">
        <f t="shared" si="5"/>
        <v>6</v>
      </c>
    </row>
    <row r="180" spans="3:5">
      <c r="C180" s="4" t="s">
        <v>415</v>
      </c>
      <c r="D180" s="17" t="str">
        <f t="shared" si="4"/>
        <v>EL CAMPO</v>
      </c>
      <c r="E180" s="4">
        <f t="shared" si="5"/>
        <v>9</v>
      </c>
    </row>
    <row r="181" spans="3:5">
      <c r="C181" s="4" t="s">
        <v>416</v>
      </c>
      <c r="D181" s="17" t="str">
        <f t="shared" si="4"/>
        <v>ELMATON</v>
      </c>
      <c r="E181" s="4">
        <f t="shared" si="5"/>
        <v>8</v>
      </c>
    </row>
    <row r="182" spans="3:5">
      <c r="C182" s="4" t="s">
        <v>417</v>
      </c>
      <c r="D182" s="17" t="str">
        <f t="shared" si="4"/>
        <v>FULSHEAR</v>
      </c>
      <c r="E182" s="4">
        <f t="shared" si="5"/>
        <v>9</v>
      </c>
    </row>
    <row r="183" spans="3:5">
      <c r="C183" s="4" t="s">
        <v>418</v>
      </c>
      <c r="D183" s="17" t="str">
        <f t="shared" si="4"/>
        <v>GARWOOD</v>
      </c>
      <c r="E183" s="4">
        <f t="shared" si="5"/>
        <v>8</v>
      </c>
    </row>
    <row r="184" spans="3:5">
      <c r="C184" s="4" t="s">
        <v>419</v>
      </c>
      <c r="D184" s="17" t="str">
        <f t="shared" si="4"/>
        <v>GLEN FLORA</v>
      </c>
      <c r="E184" s="4">
        <f t="shared" si="5"/>
        <v>11</v>
      </c>
    </row>
    <row r="185" spans="3:5">
      <c r="C185" s="4" t="s">
        <v>420</v>
      </c>
      <c r="D185" s="17" t="str">
        <f t="shared" si="4"/>
        <v>GUY</v>
      </c>
      <c r="E185" s="4">
        <f t="shared" si="5"/>
        <v>4</v>
      </c>
    </row>
    <row r="186" spans="3:5">
      <c r="C186" s="4" t="s">
        <v>421</v>
      </c>
      <c r="D186" s="17" t="str">
        <f t="shared" si="4"/>
        <v>HEMPSTEAD</v>
      </c>
      <c r="E186" s="4">
        <f t="shared" si="5"/>
        <v>10</v>
      </c>
    </row>
    <row r="187" spans="3:5">
      <c r="C187" s="4" t="s">
        <v>422</v>
      </c>
      <c r="D187" s="17" t="str">
        <f t="shared" si="4"/>
        <v>PRAIRIE VIEW</v>
      </c>
      <c r="E187" s="4">
        <f t="shared" si="5"/>
        <v>13</v>
      </c>
    </row>
    <row r="188" spans="3:5">
      <c r="C188" s="4" t="s">
        <v>423</v>
      </c>
      <c r="D188" s="17" t="str">
        <f t="shared" si="4"/>
        <v>HOCKLEY</v>
      </c>
      <c r="E188" s="4">
        <f t="shared" si="5"/>
        <v>8</v>
      </c>
    </row>
    <row r="189" spans="3:5">
      <c r="C189" s="4" t="s">
        <v>424</v>
      </c>
      <c r="D189" s="17" t="str">
        <f t="shared" si="4"/>
        <v>HUNGERFORD</v>
      </c>
      <c r="E189" s="4">
        <f t="shared" si="5"/>
        <v>11</v>
      </c>
    </row>
    <row r="190" spans="3:5">
      <c r="C190" s="4" t="s">
        <v>425</v>
      </c>
      <c r="D190" s="17" t="str">
        <f t="shared" si="4"/>
        <v>KATY</v>
      </c>
      <c r="E190" s="4">
        <f t="shared" si="5"/>
        <v>5</v>
      </c>
    </row>
    <row r="191" spans="3:5">
      <c r="C191" s="4" t="s">
        <v>426</v>
      </c>
      <c r="D191" s="17" t="str">
        <f t="shared" si="4"/>
        <v>KENDLETON</v>
      </c>
      <c r="E191" s="4">
        <f t="shared" si="5"/>
        <v>10</v>
      </c>
    </row>
    <row r="192" spans="3:5">
      <c r="C192" s="4" t="s">
        <v>427</v>
      </c>
      <c r="D192" s="17" t="str">
        <f t="shared" si="4"/>
        <v>KENNEY</v>
      </c>
      <c r="E192" s="4">
        <f t="shared" si="5"/>
        <v>7</v>
      </c>
    </row>
    <row r="193" spans="3:5">
      <c r="C193" s="4" t="s">
        <v>428</v>
      </c>
      <c r="D193" s="17" t="str">
        <f t="shared" si="4"/>
        <v>LANE CITY</v>
      </c>
      <c r="E193" s="4">
        <f t="shared" si="5"/>
        <v>10</v>
      </c>
    </row>
    <row r="194" spans="3:5">
      <c r="C194" s="4" t="s">
        <v>429</v>
      </c>
      <c r="D194" s="17" t="str">
        <f t="shared" si="4"/>
        <v>LISSIE</v>
      </c>
      <c r="E194" s="4">
        <f t="shared" si="5"/>
        <v>7</v>
      </c>
    </row>
    <row r="195" spans="3:5">
      <c r="C195" s="4" t="s">
        <v>430</v>
      </c>
      <c r="D195" s="17" t="str">
        <f t="shared" ref="D195:D258" si="6">MID(C195,7,E195-1)</f>
        <v>LOUISE</v>
      </c>
      <c r="E195" s="4">
        <f t="shared" ref="E195:E258" si="7">FIND("TX",C195,1)-6</f>
        <v>7</v>
      </c>
    </row>
    <row r="196" spans="3:5">
      <c r="C196" s="4" t="s">
        <v>431</v>
      </c>
      <c r="D196" s="17" t="str">
        <f t="shared" si="6"/>
        <v>MARKHAM</v>
      </c>
      <c r="E196" s="4">
        <f t="shared" si="7"/>
        <v>8</v>
      </c>
    </row>
    <row r="197" spans="3:5">
      <c r="C197" s="4" t="s">
        <v>432</v>
      </c>
      <c r="D197" s="17" t="str">
        <f t="shared" si="6"/>
        <v>MATAGORDA</v>
      </c>
      <c r="E197" s="4">
        <f t="shared" si="7"/>
        <v>10</v>
      </c>
    </row>
    <row r="198" spans="3:5">
      <c r="C198" s="4" t="s">
        <v>433</v>
      </c>
      <c r="D198" s="17" t="str">
        <f t="shared" si="6"/>
        <v>MIDFIELD</v>
      </c>
      <c r="E198" s="4">
        <f t="shared" si="7"/>
        <v>9</v>
      </c>
    </row>
    <row r="199" spans="3:5">
      <c r="C199" s="4" t="s">
        <v>434</v>
      </c>
      <c r="D199" s="17" t="str">
        <f t="shared" si="6"/>
        <v>MISSOURI CITY</v>
      </c>
      <c r="E199" s="4">
        <f t="shared" si="7"/>
        <v>14</v>
      </c>
    </row>
    <row r="200" spans="3:5">
      <c r="C200" s="4" t="s">
        <v>435</v>
      </c>
      <c r="D200" s="17" t="str">
        <f t="shared" si="6"/>
        <v>NADA</v>
      </c>
      <c r="E200" s="4">
        <f t="shared" si="7"/>
        <v>5</v>
      </c>
    </row>
    <row r="201" spans="3:5">
      <c r="C201" s="4" t="s">
        <v>436</v>
      </c>
      <c r="D201" s="17" t="str">
        <f t="shared" si="6"/>
        <v>NEEDVILLE</v>
      </c>
      <c r="E201" s="4">
        <f t="shared" si="7"/>
        <v>10</v>
      </c>
    </row>
    <row r="202" spans="3:5">
      <c r="C202" s="4" t="s">
        <v>437</v>
      </c>
      <c r="D202" s="17" t="str">
        <f t="shared" si="6"/>
        <v>OLD OCEAN</v>
      </c>
      <c r="E202" s="4">
        <f t="shared" si="7"/>
        <v>10</v>
      </c>
    </row>
    <row r="203" spans="3:5">
      <c r="C203" s="4" t="s">
        <v>438</v>
      </c>
      <c r="D203" s="17" t="str">
        <f t="shared" si="6"/>
        <v>ORCHARD</v>
      </c>
      <c r="E203" s="4">
        <f t="shared" si="7"/>
        <v>8</v>
      </c>
    </row>
    <row r="204" spans="3:5">
      <c r="C204" s="4" t="s">
        <v>439</v>
      </c>
      <c r="D204" s="17" t="str">
        <f t="shared" si="6"/>
        <v>PALACIOS</v>
      </c>
      <c r="E204" s="4">
        <f t="shared" si="7"/>
        <v>9</v>
      </c>
    </row>
    <row r="205" spans="3:5">
      <c r="C205" s="4" t="s">
        <v>440</v>
      </c>
      <c r="D205" s="17" t="str">
        <f t="shared" si="6"/>
        <v>PATTISON</v>
      </c>
      <c r="E205" s="4">
        <f t="shared" si="7"/>
        <v>9</v>
      </c>
    </row>
    <row r="206" spans="3:5">
      <c r="C206" s="4" t="s">
        <v>441</v>
      </c>
      <c r="D206" s="17" t="str">
        <f t="shared" si="6"/>
        <v>PIERCE</v>
      </c>
      <c r="E206" s="4">
        <f t="shared" si="7"/>
        <v>7</v>
      </c>
    </row>
    <row r="207" spans="3:5">
      <c r="C207" s="4" t="s">
        <v>442</v>
      </c>
      <c r="D207" s="17" t="str">
        <f t="shared" si="6"/>
        <v>PLEDGER</v>
      </c>
      <c r="E207" s="4">
        <f t="shared" si="7"/>
        <v>8</v>
      </c>
    </row>
    <row r="208" spans="3:5">
      <c r="C208" s="4" t="s">
        <v>443</v>
      </c>
      <c r="D208" s="17" t="str">
        <f t="shared" si="6"/>
        <v>ROCK ISLAND</v>
      </c>
      <c r="E208" s="4">
        <f t="shared" si="7"/>
        <v>12</v>
      </c>
    </row>
    <row r="209" spans="3:5">
      <c r="C209" s="4" t="s">
        <v>444</v>
      </c>
      <c r="D209" s="17" t="str">
        <f t="shared" si="6"/>
        <v>ROSENBERG</v>
      </c>
      <c r="E209" s="4">
        <f t="shared" si="7"/>
        <v>10</v>
      </c>
    </row>
    <row r="210" spans="3:5">
      <c r="C210" s="4" t="s">
        <v>445</v>
      </c>
      <c r="D210" s="17" t="str">
        <f t="shared" si="6"/>
        <v>SAN FELIPE</v>
      </c>
      <c r="E210" s="4">
        <f t="shared" si="7"/>
        <v>11</v>
      </c>
    </row>
    <row r="211" spans="3:5">
      <c r="C211" s="4" t="s">
        <v>446</v>
      </c>
      <c r="D211" s="17" t="str">
        <f t="shared" si="6"/>
        <v>SEALY</v>
      </c>
      <c r="E211" s="4">
        <f t="shared" si="7"/>
        <v>6</v>
      </c>
    </row>
    <row r="212" spans="3:5">
      <c r="C212" s="4" t="s">
        <v>447</v>
      </c>
      <c r="D212" s="17" t="str">
        <f t="shared" si="6"/>
        <v>SHERIDAN</v>
      </c>
      <c r="E212" s="4">
        <f t="shared" si="7"/>
        <v>9</v>
      </c>
    </row>
    <row r="213" spans="3:5">
      <c r="C213" s="4" t="s">
        <v>448</v>
      </c>
      <c r="D213" s="17" t="str">
        <f t="shared" si="6"/>
        <v>SIMONTON</v>
      </c>
      <c r="E213" s="4">
        <f t="shared" si="7"/>
        <v>9</v>
      </c>
    </row>
    <row r="214" spans="3:5">
      <c r="C214" s="4" t="s">
        <v>449</v>
      </c>
      <c r="D214" s="17" t="str">
        <f t="shared" si="6"/>
        <v>STAFFORD</v>
      </c>
      <c r="E214" s="4">
        <f t="shared" si="7"/>
        <v>9</v>
      </c>
    </row>
    <row r="215" spans="3:5">
      <c r="C215" s="4" t="s">
        <v>450</v>
      </c>
      <c r="D215" s="17" t="str">
        <f t="shared" si="6"/>
        <v>SUGAR LAND</v>
      </c>
      <c r="E215" s="4">
        <f t="shared" si="7"/>
        <v>11</v>
      </c>
    </row>
    <row r="216" spans="3:5">
      <c r="C216" s="4" t="s">
        <v>451</v>
      </c>
      <c r="D216" s="17" t="str">
        <f t="shared" si="6"/>
        <v>SWEENY</v>
      </c>
      <c r="E216" s="4">
        <f t="shared" si="7"/>
        <v>7</v>
      </c>
    </row>
    <row r="217" spans="3:5">
      <c r="C217" s="4" t="s">
        <v>452</v>
      </c>
      <c r="D217" s="17" t="str">
        <f t="shared" si="6"/>
        <v>THOMPSONS</v>
      </c>
      <c r="E217" s="4">
        <f t="shared" si="7"/>
        <v>10</v>
      </c>
    </row>
    <row r="218" spans="3:5">
      <c r="C218" s="4" t="s">
        <v>453</v>
      </c>
      <c r="D218" s="17" t="str">
        <f t="shared" si="6"/>
        <v>VAN VLECK</v>
      </c>
      <c r="E218" s="4">
        <f t="shared" si="7"/>
        <v>10</v>
      </c>
    </row>
    <row r="219" spans="3:5">
      <c r="C219" s="4" t="s">
        <v>454</v>
      </c>
      <c r="D219" s="17" t="str">
        <f t="shared" si="6"/>
        <v>WADSWORTH</v>
      </c>
      <c r="E219" s="4">
        <f t="shared" si="7"/>
        <v>10</v>
      </c>
    </row>
    <row r="220" spans="3:5">
      <c r="C220" s="4" t="s">
        <v>455</v>
      </c>
      <c r="D220" s="17" t="str">
        <f t="shared" si="6"/>
        <v>WALLER</v>
      </c>
      <c r="E220" s="4">
        <f t="shared" si="7"/>
        <v>7</v>
      </c>
    </row>
    <row r="221" spans="3:5">
      <c r="C221" s="4" t="s">
        <v>456</v>
      </c>
      <c r="D221" s="17" t="str">
        <f t="shared" si="6"/>
        <v>WALLIS</v>
      </c>
      <c r="E221" s="4">
        <f t="shared" si="7"/>
        <v>7</v>
      </c>
    </row>
    <row r="222" spans="3:5">
      <c r="C222" s="4" t="s">
        <v>457</v>
      </c>
      <c r="D222" s="17" t="str">
        <f t="shared" si="6"/>
        <v>WEST COLUMBIA</v>
      </c>
      <c r="E222" s="4">
        <f t="shared" si="7"/>
        <v>14</v>
      </c>
    </row>
    <row r="223" spans="3:5">
      <c r="C223" s="4" t="s">
        <v>458</v>
      </c>
      <c r="D223" s="17" t="str">
        <f t="shared" si="6"/>
        <v>WHARTON</v>
      </c>
      <c r="E223" s="4">
        <f t="shared" si="7"/>
        <v>8</v>
      </c>
    </row>
    <row r="224" spans="3:5">
      <c r="C224" s="4" t="s">
        <v>459</v>
      </c>
      <c r="D224" s="17" t="str">
        <f t="shared" si="6"/>
        <v>PASADENA</v>
      </c>
      <c r="E224" s="4">
        <f t="shared" si="7"/>
        <v>9</v>
      </c>
    </row>
    <row r="225" spans="3:5">
      <c r="C225" s="4" t="s">
        <v>460</v>
      </c>
      <c r="D225" s="17" t="str">
        <f t="shared" si="6"/>
        <v>SANTA FE</v>
      </c>
      <c r="E225" s="4">
        <f t="shared" si="7"/>
        <v>9</v>
      </c>
    </row>
    <row r="226" spans="3:5">
      <c r="C226" s="4" t="s">
        <v>461</v>
      </c>
      <c r="D226" s="17" t="str">
        <f t="shared" si="6"/>
        <v>ALVIN</v>
      </c>
      <c r="E226" s="4">
        <f t="shared" si="7"/>
        <v>6</v>
      </c>
    </row>
    <row r="227" spans="3:5">
      <c r="C227" s="4" t="s">
        <v>462</v>
      </c>
      <c r="D227" s="17" t="str">
        <f t="shared" si="6"/>
        <v>ANAHUAC</v>
      </c>
      <c r="E227" s="4">
        <f t="shared" si="7"/>
        <v>8</v>
      </c>
    </row>
    <row r="228" spans="3:5">
      <c r="C228" s="4" t="s">
        <v>463</v>
      </c>
      <c r="D228" s="17" t="str">
        <f t="shared" si="6"/>
        <v>ANGLETON</v>
      </c>
      <c r="E228" s="4">
        <f t="shared" si="7"/>
        <v>9</v>
      </c>
    </row>
    <row r="229" spans="3:5">
      <c r="C229" s="4" t="s">
        <v>464</v>
      </c>
      <c r="D229" s="17" t="str">
        <f t="shared" si="6"/>
        <v>BACLIFF</v>
      </c>
      <c r="E229" s="4">
        <f t="shared" si="7"/>
        <v>8</v>
      </c>
    </row>
    <row r="230" spans="3:5">
      <c r="C230" s="4" t="s">
        <v>465</v>
      </c>
      <c r="D230" s="17" t="str">
        <f t="shared" si="6"/>
        <v>BATSON</v>
      </c>
      <c r="E230" s="4">
        <f t="shared" si="7"/>
        <v>7</v>
      </c>
    </row>
    <row r="231" spans="3:5">
      <c r="C231" s="4" t="s">
        <v>466</v>
      </c>
      <c r="D231" s="17" t="str">
        <f t="shared" si="6"/>
        <v>BAYTOWN</v>
      </c>
      <c r="E231" s="4">
        <f t="shared" si="7"/>
        <v>8</v>
      </c>
    </row>
    <row r="232" spans="3:5">
      <c r="C232" s="4" t="s">
        <v>467</v>
      </c>
      <c r="D232" s="17" t="str">
        <f t="shared" si="6"/>
        <v>CHANNELVIEW</v>
      </c>
      <c r="E232" s="4">
        <f t="shared" si="7"/>
        <v>12</v>
      </c>
    </row>
    <row r="233" spans="3:5">
      <c r="C233" s="4" t="s">
        <v>468</v>
      </c>
      <c r="D233" s="17" t="str">
        <f t="shared" si="6"/>
        <v>CLUTE</v>
      </c>
      <c r="E233" s="4">
        <f t="shared" si="7"/>
        <v>6</v>
      </c>
    </row>
    <row r="234" spans="3:5">
      <c r="C234" s="4" t="s">
        <v>469</v>
      </c>
      <c r="D234" s="17" t="str">
        <f t="shared" si="6"/>
        <v>CROSBY</v>
      </c>
      <c r="E234" s="4">
        <f t="shared" si="7"/>
        <v>7</v>
      </c>
    </row>
    <row r="235" spans="3:5">
      <c r="C235" s="4" t="s">
        <v>470</v>
      </c>
      <c r="D235" s="17" t="str">
        <f t="shared" si="6"/>
        <v>DAISETTA</v>
      </c>
      <c r="E235" s="4">
        <f t="shared" si="7"/>
        <v>9</v>
      </c>
    </row>
    <row r="236" spans="3:5">
      <c r="C236" s="4" t="s">
        <v>471</v>
      </c>
      <c r="D236" s="17" t="str">
        <f t="shared" si="6"/>
        <v>DANBURY</v>
      </c>
      <c r="E236" s="4">
        <f t="shared" si="7"/>
        <v>8</v>
      </c>
    </row>
    <row r="237" spans="3:5">
      <c r="C237" s="4" t="s">
        <v>472</v>
      </c>
      <c r="D237" s="17" t="str">
        <f t="shared" si="6"/>
        <v>DAYTON</v>
      </c>
      <c r="E237" s="4">
        <f t="shared" si="7"/>
        <v>7</v>
      </c>
    </row>
    <row r="238" spans="3:5">
      <c r="C238" s="4" t="s">
        <v>473</v>
      </c>
      <c r="D238" s="17" t="str">
        <f t="shared" si="6"/>
        <v>DEER PARK</v>
      </c>
      <c r="E238" s="4">
        <f t="shared" si="7"/>
        <v>10</v>
      </c>
    </row>
    <row r="239" spans="3:5">
      <c r="C239" s="4" t="s">
        <v>474</v>
      </c>
      <c r="D239" s="17" t="str">
        <f t="shared" si="6"/>
        <v>DEVERS</v>
      </c>
      <c r="E239" s="4">
        <f t="shared" si="7"/>
        <v>7</v>
      </c>
    </row>
    <row r="240" spans="3:5">
      <c r="C240" s="4" t="s">
        <v>475</v>
      </c>
      <c r="D240" s="17" t="str">
        <f t="shared" si="6"/>
        <v>DICKINSON</v>
      </c>
      <c r="E240" s="4">
        <f t="shared" si="7"/>
        <v>10</v>
      </c>
    </row>
    <row r="241" spans="3:5">
      <c r="C241" s="4" t="s">
        <v>476</v>
      </c>
      <c r="D241" s="17" t="str">
        <f t="shared" si="6"/>
        <v>FREEPORT</v>
      </c>
      <c r="E241" s="4">
        <f t="shared" si="7"/>
        <v>9</v>
      </c>
    </row>
    <row r="242" spans="3:5">
      <c r="C242" s="4" t="s">
        <v>477</v>
      </c>
      <c r="D242" s="17" t="str">
        <f t="shared" si="6"/>
        <v>FRESNO</v>
      </c>
      <c r="E242" s="4">
        <f t="shared" si="7"/>
        <v>7</v>
      </c>
    </row>
    <row r="243" spans="3:5">
      <c r="C243" s="4" t="s">
        <v>478</v>
      </c>
      <c r="D243" s="17" t="str">
        <f t="shared" si="6"/>
        <v>FRIENDSWOOD</v>
      </c>
      <c r="E243" s="4">
        <f t="shared" si="7"/>
        <v>12</v>
      </c>
    </row>
    <row r="244" spans="3:5">
      <c r="C244" s="4" t="s">
        <v>479</v>
      </c>
      <c r="D244" s="17" t="str">
        <f t="shared" si="6"/>
        <v>GALENA PARK</v>
      </c>
      <c r="E244" s="4">
        <f t="shared" si="7"/>
        <v>12</v>
      </c>
    </row>
    <row r="245" spans="3:5">
      <c r="C245" s="4" t="s">
        <v>480</v>
      </c>
      <c r="D245" s="17" t="str">
        <f t="shared" si="6"/>
        <v>GALVESTON</v>
      </c>
      <c r="E245" s="4">
        <f t="shared" si="7"/>
        <v>10</v>
      </c>
    </row>
    <row r="246" spans="3:5">
      <c r="C246" s="4" t="s">
        <v>481</v>
      </c>
      <c r="D246" s="17" t="str">
        <f t="shared" si="6"/>
        <v>HANKAMER</v>
      </c>
      <c r="E246" s="4">
        <f t="shared" si="7"/>
        <v>9</v>
      </c>
    </row>
    <row r="247" spans="3:5">
      <c r="C247" s="4" t="s">
        <v>482</v>
      </c>
      <c r="D247" s="17" t="str">
        <f t="shared" si="6"/>
        <v>HARDIN</v>
      </c>
      <c r="E247" s="4">
        <f t="shared" si="7"/>
        <v>7</v>
      </c>
    </row>
    <row r="248" spans="3:5">
      <c r="C248" s="4" t="s">
        <v>483</v>
      </c>
      <c r="D248" s="17" t="str">
        <f t="shared" si="6"/>
        <v>HIGHLANDS</v>
      </c>
      <c r="E248" s="4">
        <f t="shared" si="7"/>
        <v>10</v>
      </c>
    </row>
    <row r="249" spans="3:5">
      <c r="C249" s="4" t="s">
        <v>484</v>
      </c>
      <c r="D249" s="17" t="str">
        <f t="shared" si="6"/>
        <v>HITCHCOCK</v>
      </c>
      <c r="E249" s="4">
        <f t="shared" si="7"/>
        <v>10</v>
      </c>
    </row>
    <row r="250" spans="3:5">
      <c r="C250" s="4" t="s">
        <v>485</v>
      </c>
      <c r="D250" s="17" t="str">
        <f t="shared" si="6"/>
        <v>HULL</v>
      </c>
      <c r="E250" s="4">
        <f t="shared" si="7"/>
        <v>5</v>
      </c>
    </row>
    <row r="251" spans="3:5">
      <c r="C251" s="4" t="s">
        <v>486</v>
      </c>
      <c r="D251" s="17" t="str">
        <f t="shared" si="6"/>
        <v>KEMAH</v>
      </c>
      <c r="E251" s="4">
        <f t="shared" si="7"/>
        <v>6</v>
      </c>
    </row>
    <row r="252" spans="3:5">
      <c r="C252" s="4" t="s">
        <v>487</v>
      </c>
      <c r="D252" s="17" t="str">
        <f t="shared" si="6"/>
        <v>LAKE JACKSON</v>
      </c>
      <c r="E252" s="4">
        <f t="shared" si="7"/>
        <v>13</v>
      </c>
    </row>
    <row r="253" spans="3:5">
      <c r="C253" s="4" t="s">
        <v>488</v>
      </c>
      <c r="D253" s="17" t="str">
        <f t="shared" si="6"/>
        <v>LA MARQUE</v>
      </c>
      <c r="E253" s="4">
        <f t="shared" si="7"/>
        <v>10</v>
      </c>
    </row>
    <row r="254" spans="3:5">
      <c r="C254" s="4" t="s">
        <v>489</v>
      </c>
      <c r="D254" s="17" t="str">
        <f t="shared" si="6"/>
        <v>LA PORTE</v>
      </c>
      <c r="E254" s="4">
        <f t="shared" si="7"/>
        <v>9</v>
      </c>
    </row>
    <row r="255" spans="3:5">
      <c r="C255" s="4" t="s">
        <v>490</v>
      </c>
      <c r="D255" s="17" t="str">
        <f t="shared" si="6"/>
        <v>LEAGUE CITY</v>
      </c>
      <c r="E255" s="4">
        <f t="shared" si="7"/>
        <v>12</v>
      </c>
    </row>
    <row r="256" spans="3:5">
      <c r="C256" s="4" t="s">
        <v>491</v>
      </c>
      <c r="D256" s="17" t="str">
        <f t="shared" si="6"/>
        <v>LIBERTY</v>
      </c>
      <c r="E256" s="4">
        <f t="shared" si="7"/>
        <v>8</v>
      </c>
    </row>
    <row r="257" spans="3:5">
      <c r="C257" s="4" t="s">
        <v>492</v>
      </c>
      <c r="D257" s="17" t="str">
        <f t="shared" si="6"/>
        <v>LIVERPOOL</v>
      </c>
      <c r="E257" s="4">
        <f t="shared" si="7"/>
        <v>10</v>
      </c>
    </row>
    <row r="258" spans="3:5">
      <c r="C258" s="4" t="s">
        <v>493</v>
      </c>
      <c r="D258" s="17" t="str">
        <f t="shared" si="6"/>
        <v>MANVEL</v>
      </c>
      <c r="E258" s="4">
        <f t="shared" si="7"/>
        <v>7</v>
      </c>
    </row>
    <row r="259" spans="3:5">
      <c r="C259" s="4" t="s">
        <v>494</v>
      </c>
      <c r="D259" s="17" t="str">
        <f t="shared" ref="D259:D322" si="8">MID(C259,7,E259-1)</f>
        <v>MONT BELVIEU</v>
      </c>
      <c r="E259" s="4">
        <f t="shared" ref="E259:E322" si="9">FIND("TX",C259,1)-6</f>
        <v>13</v>
      </c>
    </row>
    <row r="260" spans="3:5">
      <c r="C260" s="4" t="s">
        <v>495</v>
      </c>
      <c r="D260" s="17" t="str">
        <f t="shared" si="8"/>
        <v>PEARLAND</v>
      </c>
      <c r="E260" s="4">
        <f t="shared" si="9"/>
        <v>9</v>
      </c>
    </row>
    <row r="261" spans="3:5">
      <c r="C261" s="4" t="s">
        <v>496</v>
      </c>
      <c r="D261" s="17" t="str">
        <f t="shared" si="8"/>
        <v>RAYWOOD</v>
      </c>
      <c r="E261" s="4">
        <f t="shared" si="9"/>
        <v>8</v>
      </c>
    </row>
    <row r="262" spans="3:5">
      <c r="C262" s="4" t="s">
        <v>497</v>
      </c>
      <c r="D262" s="17" t="str">
        <f t="shared" si="8"/>
        <v>ROSHARON</v>
      </c>
      <c r="E262" s="4">
        <f t="shared" si="9"/>
        <v>9</v>
      </c>
    </row>
    <row r="263" spans="3:5">
      <c r="C263" s="4" t="s">
        <v>498</v>
      </c>
      <c r="D263" s="17" t="str">
        <f t="shared" si="8"/>
        <v>SARATOGA</v>
      </c>
      <c r="E263" s="4">
        <f t="shared" si="9"/>
        <v>9</v>
      </c>
    </row>
    <row r="264" spans="3:5">
      <c r="C264" s="4" t="s">
        <v>499</v>
      </c>
      <c r="D264" s="17" t="str">
        <f t="shared" si="8"/>
        <v>SEABROOK</v>
      </c>
      <c r="E264" s="4">
        <f t="shared" si="9"/>
        <v>9</v>
      </c>
    </row>
    <row r="265" spans="3:5">
      <c r="C265" s="4" t="s">
        <v>500</v>
      </c>
      <c r="D265" s="17" t="str">
        <f t="shared" si="8"/>
        <v>SOUTH HOUSTON</v>
      </c>
      <c r="E265" s="4">
        <f t="shared" si="9"/>
        <v>14</v>
      </c>
    </row>
    <row r="266" spans="3:5">
      <c r="C266" s="4" t="s">
        <v>501</v>
      </c>
      <c r="D266" s="17" t="str">
        <f t="shared" si="8"/>
        <v>TEXAS CITY</v>
      </c>
      <c r="E266" s="4">
        <f t="shared" si="9"/>
        <v>11</v>
      </c>
    </row>
    <row r="267" spans="3:5">
      <c r="C267" s="4" t="s">
        <v>502</v>
      </c>
      <c r="D267" s="17" t="str">
        <f t="shared" si="8"/>
        <v>WALLISVILLE</v>
      </c>
      <c r="E267" s="4">
        <f t="shared" si="9"/>
        <v>12</v>
      </c>
    </row>
    <row r="268" spans="3:5">
      <c r="C268" s="4" t="s">
        <v>503</v>
      </c>
      <c r="D268" s="17" t="str">
        <f t="shared" si="8"/>
        <v>WEBSTER</v>
      </c>
      <c r="E268" s="4">
        <f t="shared" si="9"/>
        <v>8</v>
      </c>
    </row>
    <row r="269" spans="3:5">
      <c r="C269" s="4" t="s">
        <v>504</v>
      </c>
      <c r="D269" s="17" t="str">
        <f t="shared" si="8"/>
        <v>BRIDGE CITY</v>
      </c>
      <c r="E269" s="4">
        <f t="shared" si="9"/>
        <v>12</v>
      </c>
    </row>
    <row r="270" spans="3:5">
      <c r="C270" s="4" t="s">
        <v>505</v>
      </c>
      <c r="D270" s="17" t="str">
        <f t="shared" si="8"/>
        <v>BUNA</v>
      </c>
      <c r="E270" s="4">
        <f t="shared" si="9"/>
        <v>5</v>
      </c>
    </row>
    <row r="271" spans="3:5">
      <c r="C271" s="4" t="s">
        <v>506</v>
      </c>
      <c r="D271" s="17" t="str">
        <f t="shared" si="8"/>
        <v>CHINA</v>
      </c>
      <c r="E271" s="4">
        <f t="shared" si="9"/>
        <v>6</v>
      </c>
    </row>
    <row r="272" spans="3:5">
      <c r="C272" s="4" t="s">
        <v>507</v>
      </c>
      <c r="D272" s="17" t="str">
        <f t="shared" si="8"/>
        <v>DEWEYVILLE</v>
      </c>
      <c r="E272" s="4">
        <f t="shared" si="9"/>
        <v>11</v>
      </c>
    </row>
    <row r="273" spans="3:5">
      <c r="C273" s="4" t="s">
        <v>508</v>
      </c>
      <c r="D273" s="17" t="str">
        <f t="shared" si="8"/>
        <v>EVADALE</v>
      </c>
      <c r="E273" s="4">
        <f t="shared" si="9"/>
        <v>8</v>
      </c>
    </row>
    <row r="274" spans="3:5">
      <c r="C274" s="4" t="s">
        <v>509</v>
      </c>
      <c r="D274" s="17" t="str">
        <f t="shared" si="8"/>
        <v>FRED</v>
      </c>
      <c r="E274" s="4">
        <f t="shared" si="9"/>
        <v>5</v>
      </c>
    </row>
    <row r="275" spans="3:5">
      <c r="C275" s="4" t="s">
        <v>510</v>
      </c>
      <c r="D275" s="17" t="str">
        <f t="shared" si="8"/>
        <v>GILCHRIST</v>
      </c>
      <c r="E275" s="4">
        <f t="shared" si="9"/>
        <v>10</v>
      </c>
    </row>
    <row r="276" spans="3:5">
      <c r="C276" s="4" t="s">
        <v>511</v>
      </c>
      <c r="D276" s="17" t="str">
        <f t="shared" si="8"/>
        <v>GROVES</v>
      </c>
      <c r="E276" s="4">
        <f t="shared" si="9"/>
        <v>7</v>
      </c>
    </row>
    <row r="277" spans="3:5">
      <c r="C277" s="4" t="s">
        <v>512</v>
      </c>
      <c r="D277" s="17" t="str">
        <f t="shared" si="8"/>
        <v>HAMSHIRE</v>
      </c>
      <c r="E277" s="4">
        <f t="shared" si="9"/>
        <v>9</v>
      </c>
    </row>
    <row r="278" spans="3:5">
      <c r="C278" s="4" t="s">
        <v>513</v>
      </c>
      <c r="D278" s="17" t="str">
        <f t="shared" si="8"/>
        <v>HIGH ISLAND</v>
      </c>
      <c r="E278" s="4">
        <f t="shared" si="9"/>
        <v>12</v>
      </c>
    </row>
    <row r="279" spans="3:5">
      <c r="C279" s="4" t="s">
        <v>514</v>
      </c>
      <c r="D279" s="17" t="str">
        <f t="shared" si="8"/>
        <v>HILLISTER</v>
      </c>
      <c r="E279" s="4">
        <f t="shared" si="9"/>
        <v>10</v>
      </c>
    </row>
    <row r="280" spans="3:5">
      <c r="C280" s="4" t="s">
        <v>515</v>
      </c>
      <c r="D280" s="17" t="str">
        <f t="shared" si="8"/>
        <v>KOUNTZE</v>
      </c>
      <c r="E280" s="4">
        <f t="shared" si="9"/>
        <v>8</v>
      </c>
    </row>
    <row r="281" spans="3:5">
      <c r="C281" s="4" t="s">
        <v>516</v>
      </c>
      <c r="D281" s="17" t="str">
        <f t="shared" si="8"/>
        <v>MAURICEVILLE</v>
      </c>
      <c r="E281" s="4">
        <f t="shared" si="9"/>
        <v>13</v>
      </c>
    </row>
    <row r="282" spans="3:5">
      <c r="C282" s="4" t="s">
        <v>517</v>
      </c>
      <c r="D282" s="17" t="str">
        <f t="shared" si="8"/>
        <v>NEDERLAND</v>
      </c>
      <c r="E282" s="4">
        <f t="shared" si="9"/>
        <v>10</v>
      </c>
    </row>
    <row r="283" spans="3:5">
      <c r="C283" s="4" t="s">
        <v>518</v>
      </c>
      <c r="D283" s="17" t="str">
        <f t="shared" si="8"/>
        <v>NOME</v>
      </c>
      <c r="E283" s="4">
        <f t="shared" si="9"/>
        <v>5</v>
      </c>
    </row>
    <row r="284" spans="3:5">
      <c r="C284" s="4" t="s">
        <v>519</v>
      </c>
      <c r="D284" s="17" t="str">
        <f t="shared" si="8"/>
        <v>ORANGE</v>
      </c>
      <c r="E284" s="4">
        <f t="shared" si="9"/>
        <v>7</v>
      </c>
    </row>
    <row r="285" spans="3:5">
      <c r="C285" s="4" t="s">
        <v>520</v>
      </c>
      <c r="D285" s="17" t="str">
        <f t="shared" si="8"/>
        <v>ORANGEFIELD</v>
      </c>
      <c r="E285" s="4">
        <f t="shared" si="9"/>
        <v>12</v>
      </c>
    </row>
    <row r="286" spans="3:5">
      <c r="C286" s="4" t="s">
        <v>521</v>
      </c>
      <c r="D286" s="17" t="str">
        <f t="shared" si="8"/>
        <v>PORT ARTHUR</v>
      </c>
      <c r="E286" s="4">
        <f t="shared" si="9"/>
        <v>12</v>
      </c>
    </row>
    <row r="287" spans="3:5">
      <c r="C287" s="4" t="s">
        <v>522</v>
      </c>
      <c r="D287" s="17" t="str">
        <f t="shared" si="8"/>
        <v>PORT BOLIVAR</v>
      </c>
      <c r="E287" s="4">
        <f t="shared" si="9"/>
        <v>13</v>
      </c>
    </row>
    <row r="288" spans="3:5">
      <c r="C288" s="4" t="s">
        <v>523</v>
      </c>
      <c r="D288" s="17" t="str">
        <f t="shared" si="8"/>
        <v>PORT NECHES</v>
      </c>
      <c r="E288" s="4">
        <f t="shared" si="9"/>
        <v>12</v>
      </c>
    </row>
    <row r="289" spans="3:5">
      <c r="C289" s="4" t="s">
        <v>524</v>
      </c>
      <c r="D289" s="17" t="str">
        <f t="shared" si="8"/>
        <v>SABINE PASS</v>
      </c>
      <c r="E289" s="4">
        <f t="shared" si="9"/>
        <v>12</v>
      </c>
    </row>
    <row r="290" spans="3:5">
      <c r="C290" s="4" t="s">
        <v>525</v>
      </c>
      <c r="D290" s="17" t="str">
        <f t="shared" si="8"/>
        <v>SILSBEE</v>
      </c>
      <c r="E290" s="4">
        <f t="shared" si="9"/>
        <v>8</v>
      </c>
    </row>
    <row r="291" spans="3:5">
      <c r="C291" s="4" t="s">
        <v>526</v>
      </c>
      <c r="D291" s="17" t="str">
        <f t="shared" si="8"/>
        <v>LUMBERTON</v>
      </c>
      <c r="E291" s="4">
        <f t="shared" si="9"/>
        <v>10</v>
      </c>
    </row>
    <row r="292" spans="3:5">
      <c r="C292" s="4" t="s">
        <v>527</v>
      </c>
      <c r="D292" s="17" t="str">
        <f t="shared" si="8"/>
        <v>SOUR LAKE</v>
      </c>
      <c r="E292" s="4">
        <f t="shared" si="9"/>
        <v>10</v>
      </c>
    </row>
    <row r="293" spans="3:5">
      <c r="C293" s="4" t="s">
        <v>528</v>
      </c>
      <c r="D293" s="17" t="str">
        <f t="shared" si="8"/>
        <v>SPURGER</v>
      </c>
      <c r="E293" s="4">
        <f t="shared" si="9"/>
        <v>8</v>
      </c>
    </row>
    <row r="294" spans="3:5">
      <c r="C294" s="4" t="s">
        <v>529</v>
      </c>
      <c r="D294" s="17" t="str">
        <f t="shared" si="8"/>
        <v>STOWELL</v>
      </c>
      <c r="E294" s="4">
        <f t="shared" si="9"/>
        <v>8</v>
      </c>
    </row>
    <row r="295" spans="3:5">
      <c r="C295" s="4" t="s">
        <v>530</v>
      </c>
      <c r="D295" s="17" t="str">
        <f t="shared" si="8"/>
        <v>VIDOR</v>
      </c>
      <c r="E295" s="4">
        <f t="shared" si="9"/>
        <v>6</v>
      </c>
    </row>
    <row r="296" spans="3:5">
      <c r="C296" s="4" t="s">
        <v>531</v>
      </c>
      <c r="D296" s="17" t="str">
        <f t="shared" si="8"/>
        <v>VILLAGE MILLS</v>
      </c>
      <c r="E296" s="4">
        <f t="shared" si="9"/>
        <v>14</v>
      </c>
    </row>
    <row r="297" spans="3:5">
      <c r="C297" s="4" t="s">
        <v>532</v>
      </c>
      <c r="D297" s="17" t="str">
        <f t="shared" si="8"/>
        <v>WARREN</v>
      </c>
      <c r="E297" s="4">
        <f t="shared" si="9"/>
        <v>7</v>
      </c>
    </row>
    <row r="298" spans="3:5">
      <c r="C298" s="4" t="s">
        <v>533</v>
      </c>
      <c r="D298" s="17" t="str">
        <f t="shared" si="8"/>
        <v>WINNIE</v>
      </c>
      <c r="E298" s="4">
        <f t="shared" si="9"/>
        <v>7</v>
      </c>
    </row>
    <row r="299" spans="3:5">
      <c r="C299" s="4" t="s">
        <v>534</v>
      </c>
      <c r="D299" s="17" t="str">
        <f t="shared" si="8"/>
        <v>BEAUMONT</v>
      </c>
      <c r="E299" s="4">
        <f t="shared" si="9"/>
        <v>9</v>
      </c>
    </row>
    <row r="300" spans="3:5">
      <c r="C300" s="4" t="s">
        <v>535</v>
      </c>
      <c r="D300" s="17" t="str">
        <f t="shared" si="8"/>
        <v>BRYAN</v>
      </c>
      <c r="E300" s="4">
        <f t="shared" si="9"/>
        <v>6</v>
      </c>
    </row>
    <row r="301" spans="3:5">
      <c r="C301" s="4" t="s">
        <v>536</v>
      </c>
      <c r="D301" s="17" t="str">
        <f t="shared" si="8"/>
        <v>ANDERSON</v>
      </c>
      <c r="E301" s="4">
        <f t="shared" si="9"/>
        <v>9</v>
      </c>
    </row>
    <row r="302" spans="3:5">
      <c r="C302" s="4" t="s">
        <v>537</v>
      </c>
      <c r="D302" s="17" t="str">
        <f t="shared" si="8"/>
        <v>BEDIAS</v>
      </c>
      <c r="E302" s="4">
        <f t="shared" si="9"/>
        <v>7</v>
      </c>
    </row>
    <row r="303" spans="3:5">
      <c r="C303" s="4" t="s">
        <v>538</v>
      </c>
      <c r="D303" s="17" t="str">
        <f t="shared" si="8"/>
        <v>BRENHAM</v>
      </c>
      <c r="E303" s="4">
        <f t="shared" si="9"/>
        <v>8</v>
      </c>
    </row>
    <row r="304" spans="3:5">
      <c r="C304" s="4" t="s">
        <v>539</v>
      </c>
      <c r="D304" s="17" t="str">
        <f t="shared" si="8"/>
        <v>BURTON</v>
      </c>
      <c r="E304" s="4">
        <f t="shared" si="9"/>
        <v>7</v>
      </c>
    </row>
    <row r="305" spans="3:5">
      <c r="C305" s="4" t="s">
        <v>540</v>
      </c>
      <c r="D305" s="17" t="str">
        <f t="shared" si="8"/>
        <v>CALDWELL</v>
      </c>
      <c r="E305" s="4">
        <f t="shared" si="9"/>
        <v>9</v>
      </c>
    </row>
    <row r="306" spans="3:5">
      <c r="C306" s="4" t="s">
        <v>541</v>
      </c>
      <c r="D306" s="17" t="str">
        <f t="shared" si="8"/>
        <v>CALVERT</v>
      </c>
      <c r="E306" s="4">
        <f t="shared" si="9"/>
        <v>8</v>
      </c>
    </row>
    <row r="307" spans="3:5">
      <c r="C307" s="4" t="s">
        <v>542</v>
      </c>
      <c r="D307" s="17" t="str">
        <f t="shared" si="8"/>
        <v>CHRIESMAN</v>
      </c>
      <c r="E307" s="4">
        <f t="shared" si="9"/>
        <v>10</v>
      </c>
    </row>
    <row r="308" spans="3:5">
      <c r="C308" s="4" t="s">
        <v>543</v>
      </c>
      <c r="D308" s="17" t="str">
        <f t="shared" si="8"/>
        <v>COLLEGE STATION</v>
      </c>
      <c r="E308" s="4">
        <f t="shared" si="9"/>
        <v>16</v>
      </c>
    </row>
    <row r="309" spans="3:5">
      <c r="C309" s="4" t="s">
        <v>544</v>
      </c>
      <c r="D309" s="17" t="str">
        <f t="shared" si="8"/>
        <v>CONCORD</v>
      </c>
      <c r="E309" s="4">
        <f t="shared" si="9"/>
        <v>8</v>
      </c>
    </row>
    <row r="310" spans="3:5">
      <c r="C310" s="4" t="s">
        <v>545</v>
      </c>
      <c r="D310" s="17" t="str">
        <f t="shared" si="8"/>
        <v>DEANVILLE</v>
      </c>
      <c r="E310" s="4">
        <f t="shared" si="9"/>
        <v>10</v>
      </c>
    </row>
    <row r="311" spans="3:5">
      <c r="C311" s="4" t="s">
        <v>546</v>
      </c>
      <c r="D311" s="17" t="str">
        <f t="shared" si="8"/>
        <v>DIME BOX</v>
      </c>
      <c r="E311" s="4">
        <f t="shared" si="9"/>
        <v>9</v>
      </c>
    </row>
    <row r="312" spans="3:5">
      <c r="C312" s="4" t="s">
        <v>547</v>
      </c>
      <c r="D312" s="17" t="str">
        <f t="shared" si="8"/>
        <v>FLYNN</v>
      </c>
      <c r="E312" s="4">
        <f t="shared" si="9"/>
        <v>6</v>
      </c>
    </row>
    <row r="313" spans="3:5">
      <c r="C313" s="4" t="s">
        <v>548</v>
      </c>
      <c r="D313" s="17" t="str">
        <f t="shared" si="8"/>
        <v>FRANKLIN</v>
      </c>
      <c r="E313" s="4">
        <f t="shared" si="9"/>
        <v>9</v>
      </c>
    </row>
    <row r="314" spans="3:5">
      <c r="C314" s="4" t="s">
        <v>549</v>
      </c>
      <c r="D314" s="17" t="str">
        <f t="shared" si="8"/>
        <v>GAUSE</v>
      </c>
      <c r="E314" s="4">
        <f t="shared" si="9"/>
        <v>6</v>
      </c>
    </row>
    <row r="315" spans="3:5">
      <c r="C315" s="4" t="s">
        <v>550</v>
      </c>
      <c r="D315" s="17" t="str">
        <f t="shared" si="8"/>
        <v>HEARNE</v>
      </c>
      <c r="E315" s="4">
        <f t="shared" si="9"/>
        <v>7</v>
      </c>
    </row>
    <row r="316" spans="3:5">
      <c r="C316" s="4" t="s">
        <v>551</v>
      </c>
      <c r="D316" s="17" t="str">
        <f t="shared" si="8"/>
        <v>IOLA</v>
      </c>
      <c r="E316" s="4">
        <f t="shared" si="9"/>
        <v>5</v>
      </c>
    </row>
    <row r="317" spans="3:5">
      <c r="C317" s="4" t="s">
        <v>552</v>
      </c>
      <c r="D317" s="17" t="str">
        <f t="shared" si="8"/>
        <v>KURTEN</v>
      </c>
      <c r="E317" s="4">
        <f t="shared" si="9"/>
        <v>7</v>
      </c>
    </row>
    <row r="318" spans="3:5">
      <c r="C318" s="4" t="s">
        <v>553</v>
      </c>
      <c r="D318" s="17" t="str">
        <f t="shared" si="8"/>
        <v>LYONS</v>
      </c>
      <c r="E318" s="4">
        <f t="shared" si="9"/>
        <v>6</v>
      </c>
    </row>
    <row r="319" spans="3:5">
      <c r="C319" s="4" t="s">
        <v>554</v>
      </c>
      <c r="D319" s="17" t="str">
        <f t="shared" si="8"/>
        <v>MADISONVILLE</v>
      </c>
      <c r="E319" s="4">
        <f t="shared" si="9"/>
        <v>13</v>
      </c>
    </row>
    <row r="320" spans="3:5">
      <c r="C320" s="4" t="s">
        <v>555</v>
      </c>
      <c r="D320" s="17" t="str">
        <f t="shared" si="8"/>
        <v>MARQUEZ</v>
      </c>
      <c r="E320" s="4">
        <f t="shared" si="9"/>
        <v>8</v>
      </c>
    </row>
    <row r="321" spans="3:5">
      <c r="C321" s="4" t="s">
        <v>556</v>
      </c>
      <c r="D321" s="17" t="str">
        <f t="shared" si="8"/>
        <v>MILLICAN</v>
      </c>
      <c r="E321" s="4">
        <f t="shared" si="9"/>
        <v>9</v>
      </c>
    </row>
    <row r="322" spans="3:5">
      <c r="C322" s="4" t="s">
        <v>557</v>
      </c>
      <c r="D322" s="17" t="str">
        <f t="shared" si="8"/>
        <v>MUMFORD</v>
      </c>
      <c r="E322" s="4">
        <f t="shared" si="9"/>
        <v>8</v>
      </c>
    </row>
    <row r="323" spans="3:5">
      <c r="C323" s="4" t="s">
        <v>558</v>
      </c>
      <c r="D323" s="17" t="str">
        <f t="shared" ref="D323:D386" si="10">MID(C323,7,E323-1)</f>
        <v>NAVASOTA</v>
      </c>
      <c r="E323" s="4">
        <f t="shared" ref="E323:E386" si="11">FIND("TX",C323,1)-6</f>
        <v>9</v>
      </c>
    </row>
    <row r="324" spans="3:5">
      <c r="C324" s="4" t="s">
        <v>559</v>
      </c>
      <c r="D324" s="17" t="str">
        <f t="shared" si="10"/>
        <v>NEW BADEN</v>
      </c>
      <c r="E324" s="4">
        <f t="shared" si="11"/>
        <v>10</v>
      </c>
    </row>
    <row r="325" spans="3:5">
      <c r="C325" s="4" t="s">
        <v>560</v>
      </c>
      <c r="D325" s="17" t="str">
        <f t="shared" si="10"/>
        <v>NORMANGEE</v>
      </c>
      <c r="E325" s="4">
        <f t="shared" si="11"/>
        <v>10</v>
      </c>
    </row>
    <row r="326" spans="3:5">
      <c r="C326" s="4" t="s">
        <v>561</v>
      </c>
      <c r="D326" s="17" t="str">
        <f t="shared" si="10"/>
        <v>NORTH ZULCH</v>
      </c>
      <c r="E326" s="4">
        <f t="shared" si="11"/>
        <v>12</v>
      </c>
    </row>
    <row r="327" spans="3:5">
      <c r="C327" s="4" t="s">
        <v>562</v>
      </c>
      <c r="D327" s="17" t="str">
        <f t="shared" si="10"/>
        <v>RICHARDS</v>
      </c>
      <c r="E327" s="4">
        <f t="shared" si="11"/>
        <v>9</v>
      </c>
    </row>
    <row r="328" spans="3:5">
      <c r="C328" s="4" t="s">
        <v>563</v>
      </c>
      <c r="D328" s="17" t="str">
        <f t="shared" si="10"/>
        <v>ROANS PRAIRIE</v>
      </c>
      <c r="E328" s="4">
        <f t="shared" si="11"/>
        <v>14</v>
      </c>
    </row>
    <row r="329" spans="3:5">
      <c r="C329" s="4" t="s">
        <v>564</v>
      </c>
      <c r="D329" s="17" t="str">
        <f t="shared" si="10"/>
        <v>SHIRO</v>
      </c>
      <c r="E329" s="4">
        <f t="shared" si="11"/>
        <v>6</v>
      </c>
    </row>
    <row r="330" spans="3:5">
      <c r="C330" s="4" t="s">
        <v>565</v>
      </c>
      <c r="D330" s="17" t="str">
        <f t="shared" si="10"/>
        <v>SNOOK</v>
      </c>
      <c r="E330" s="4">
        <f t="shared" si="11"/>
        <v>6</v>
      </c>
    </row>
    <row r="331" spans="3:5">
      <c r="C331" s="4" t="s">
        <v>566</v>
      </c>
      <c r="D331" s="17" t="str">
        <f t="shared" si="10"/>
        <v>SOMERVILLE</v>
      </c>
      <c r="E331" s="4">
        <f t="shared" si="11"/>
        <v>11</v>
      </c>
    </row>
    <row r="332" spans="3:5">
      <c r="C332" s="4" t="s">
        <v>567</v>
      </c>
      <c r="D332" s="17" t="str">
        <f t="shared" si="10"/>
        <v>WASHINGTON</v>
      </c>
      <c r="E332" s="4">
        <f t="shared" si="11"/>
        <v>11</v>
      </c>
    </row>
    <row r="333" spans="3:5">
      <c r="C333" s="4" t="s">
        <v>568</v>
      </c>
      <c r="D333" s="17" t="str">
        <f t="shared" si="10"/>
        <v>WELLBORN</v>
      </c>
      <c r="E333" s="4">
        <f t="shared" si="11"/>
        <v>9</v>
      </c>
    </row>
    <row r="334" spans="3:5">
      <c r="C334" s="4" t="s">
        <v>569</v>
      </c>
      <c r="D334" s="17" t="str">
        <f t="shared" si="10"/>
        <v>WHEELOCK</v>
      </c>
      <c r="E334" s="4">
        <f t="shared" si="11"/>
        <v>9</v>
      </c>
    </row>
    <row r="335" spans="3:5">
      <c r="C335" s="4" t="s">
        <v>570</v>
      </c>
      <c r="D335" s="17" t="str">
        <f t="shared" si="10"/>
        <v>VICTORIA</v>
      </c>
      <c r="E335" s="4">
        <f t="shared" si="11"/>
        <v>9</v>
      </c>
    </row>
    <row r="336" spans="3:5">
      <c r="C336" s="4" t="s">
        <v>571</v>
      </c>
      <c r="D336" s="17" t="str">
        <f t="shared" si="10"/>
        <v>AUSTWELL</v>
      </c>
      <c r="E336" s="4">
        <f t="shared" si="11"/>
        <v>9</v>
      </c>
    </row>
    <row r="337" spans="3:5">
      <c r="C337" s="4" t="s">
        <v>572</v>
      </c>
      <c r="D337" s="17" t="str">
        <f t="shared" si="10"/>
        <v>BLOOMINGTON</v>
      </c>
      <c r="E337" s="4">
        <f t="shared" si="11"/>
        <v>12</v>
      </c>
    </row>
    <row r="338" spans="3:5">
      <c r="C338" s="4" t="s">
        <v>573</v>
      </c>
      <c r="D338" s="17" t="str">
        <f t="shared" si="10"/>
        <v>CUERO</v>
      </c>
      <c r="E338" s="4">
        <f t="shared" si="11"/>
        <v>6</v>
      </c>
    </row>
    <row r="339" spans="3:5">
      <c r="C339" s="4" t="s">
        <v>574</v>
      </c>
      <c r="D339" s="17" t="str">
        <f t="shared" si="10"/>
        <v>EDNA</v>
      </c>
      <c r="E339" s="4">
        <f t="shared" si="11"/>
        <v>5</v>
      </c>
    </row>
    <row r="340" spans="3:5">
      <c r="C340" s="4" t="s">
        <v>575</v>
      </c>
      <c r="D340" s="17" t="str">
        <f t="shared" si="10"/>
        <v>FANNIN</v>
      </c>
      <c r="E340" s="4">
        <f t="shared" si="11"/>
        <v>7</v>
      </c>
    </row>
    <row r="341" spans="3:5">
      <c r="C341" s="4" t="s">
        <v>576</v>
      </c>
      <c r="D341" s="17" t="str">
        <f t="shared" si="10"/>
        <v>FRANCITAS</v>
      </c>
      <c r="E341" s="4">
        <f t="shared" si="11"/>
        <v>10</v>
      </c>
    </row>
    <row r="342" spans="3:5">
      <c r="C342" s="4" t="s">
        <v>577</v>
      </c>
      <c r="D342" s="17" t="str">
        <f t="shared" si="10"/>
        <v>GANADO</v>
      </c>
      <c r="E342" s="4">
        <f t="shared" si="11"/>
        <v>7</v>
      </c>
    </row>
    <row r="343" spans="3:5">
      <c r="C343" s="4" t="s">
        <v>578</v>
      </c>
      <c r="D343" s="17" t="str">
        <f t="shared" si="10"/>
        <v>GOLIAD</v>
      </c>
      <c r="E343" s="4">
        <f t="shared" si="11"/>
        <v>7</v>
      </c>
    </row>
    <row r="344" spans="3:5">
      <c r="C344" s="4" t="s">
        <v>579</v>
      </c>
      <c r="D344" s="17" t="str">
        <f t="shared" si="10"/>
        <v>HALLETTSVILLE</v>
      </c>
      <c r="E344" s="4">
        <f t="shared" si="11"/>
        <v>14</v>
      </c>
    </row>
    <row r="345" spans="3:5">
      <c r="C345" s="4" t="s">
        <v>580</v>
      </c>
      <c r="D345" s="17" t="str">
        <f t="shared" si="10"/>
        <v>HOCHHEIM</v>
      </c>
      <c r="E345" s="4">
        <f t="shared" si="11"/>
        <v>9</v>
      </c>
    </row>
    <row r="346" spans="3:5">
      <c r="C346" s="4" t="s">
        <v>581</v>
      </c>
      <c r="D346" s="17" t="str">
        <f t="shared" si="10"/>
        <v>INEZ</v>
      </c>
      <c r="E346" s="4">
        <f t="shared" si="11"/>
        <v>5</v>
      </c>
    </row>
    <row r="347" spans="3:5">
      <c r="C347" s="4" t="s">
        <v>582</v>
      </c>
      <c r="D347" s="17" t="str">
        <f t="shared" si="10"/>
        <v>LA SALLE</v>
      </c>
      <c r="E347" s="4">
        <f t="shared" si="11"/>
        <v>9</v>
      </c>
    </row>
    <row r="348" spans="3:5">
      <c r="C348" s="4" t="s">
        <v>583</v>
      </c>
      <c r="D348" s="17" t="str">
        <f t="shared" si="10"/>
        <v>LA WARD</v>
      </c>
      <c r="E348" s="4">
        <f t="shared" si="11"/>
        <v>8</v>
      </c>
    </row>
    <row r="349" spans="3:5">
      <c r="C349" s="4" t="s">
        <v>584</v>
      </c>
      <c r="D349" s="17" t="str">
        <f t="shared" si="10"/>
        <v>LOLITA</v>
      </c>
      <c r="E349" s="4">
        <f t="shared" si="11"/>
        <v>7</v>
      </c>
    </row>
    <row r="350" spans="3:5">
      <c r="C350" s="4" t="s">
        <v>585</v>
      </c>
      <c r="D350" s="17" t="str">
        <f t="shared" si="10"/>
        <v>MCFADDIN</v>
      </c>
      <c r="E350" s="4">
        <f t="shared" si="11"/>
        <v>9</v>
      </c>
    </row>
    <row r="351" spans="3:5">
      <c r="C351" s="4" t="s">
        <v>586</v>
      </c>
      <c r="D351" s="17" t="str">
        <f t="shared" si="10"/>
        <v>MEYERSVILLE</v>
      </c>
      <c r="E351" s="4">
        <f t="shared" si="11"/>
        <v>12</v>
      </c>
    </row>
    <row r="352" spans="3:5">
      <c r="C352" s="4" t="s">
        <v>587</v>
      </c>
      <c r="D352" s="17" t="str">
        <f t="shared" si="10"/>
        <v>MOULTON</v>
      </c>
      <c r="E352" s="4">
        <f t="shared" si="11"/>
        <v>8</v>
      </c>
    </row>
    <row r="353" spans="3:5">
      <c r="C353" s="4" t="s">
        <v>588</v>
      </c>
      <c r="D353" s="17" t="str">
        <f t="shared" si="10"/>
        <v>NURSERY</v>
      </c>
      <c r="E353" s="4">
        <f t="shared" si="11"/>
        <v>8</v>
      </c>
    </row>
    <row r="354" spans="3:5">
      <c r="C354" s="4" t="s">
        <v>589</v>
      </c>
      <c r="D354" s="17" t="str">
        <f t="shared" si="10"/>
        <v>PLACEDO</v>
      </c>
      <c r="E354" s="4">
        <f t="shared" si="11"/>
        <v>8</v>
      </c>
    </row>
    <row r="355" spans="3:5">
      <c r="C355" s="4" t="s">
        <v>590</v>
      </c>
      <c r="D355" s="17" t="str">
        <f t="shared" si="10"/>
        <v>POINT COMFORT</v>
      </c>
      <c r="E355" s="4">
        <f t="shared" si="11"/>
        <v>14</v>
      </c>
    </row>
    <row r="356" spans="3:5">
      <c r="C356" s="4" t="s">
        <v>591</v>
      </c>
      <c r="D356" s="17" t="str">
        <f t="shared" si="10"/>
        <v>PORT LAVACA</v>
      </c>
      <c r="E356" s="4">
        <f t="shared" si="11"/>
        <v>12</v>
      </c>
    </row>
    <row r="357" spans="3:5">
      <c r="C357" s="4" t="s">
        <v>592</v>
      </c>
      <c r="D357" s="17" t="str">
        <f t="shared" si="10"/>
        <v>PORT O CONNOR</v>
      </c>
      <c r="E357" s="4">
        <f t="shared" si="11"/>
        <v>14</v>
      </c>
    </row>
    <row r="358" spans="3:5">
      <c r="C358" s="4" t="s">
        <v>593</v>
      </c>
      <c r="D358" s="17" t="str">
        <f t="shared" si="10"/>
        <v>SEADRIFT</v>
      </c>
      <c r="E358" s="4">
        <f t="shared" si="11"/>
        <v>9</v>
      </c>
    </row>
    <row r="359" spans="3:5">
      <c r="C359" s="4" t="s">
        <v>594</v>
      </c>
      <c r="D359" s="17" t="str">
        <f t="shared" si="10"/>
        <v>SHINER</v>
      </c>
      <c r="E359" s="4">
        <f t="shared" si="11"/>
        <v>7</v>
      </c>
    </row>
    <row r="360" spans="3:5">
      <c r="C360" s="4" t="s">
        <v>595</v>
      </c>
      <c r="D360" s="17" t="str">
        <f t="shared" si="10"/>
        <v>SUBLIME</v>
      </c>
      <c r="E360" s="4">
        <f t="shared" si="11"/>
        <v>8</v>
      </c>
    </row>
    <row r="361" spans="3:5">
      <c r="C361" s="4" t="s">
        <v>596</v>
      </c>
      <c r="D361" s="17" t="str">
        <f t="shared" si="10"/>
        <v>SWEET HOME</v>
      </c>
      <c r="E361" s="4">
        <f t="shared" si="11"/>
        <v>11</v>
      </c>
    </row>
    <row r="362" spans="3:5">
      <c r="C362" s="4" t="s">
        <v>597</v>
      </c>
      <c r="D362" s="17" t="str">
        <f t="shared" si="10"/>
        <v>TELFERNER</v>
      </c>
      <c r="E362" s="4">
        <f t="shared" si="11"/>
        <v>10</v>
      </c>
    </row>
    <row r="363" spans="3:5">
      <c r="C363" s="4" t="s">
        <v>598</v>
      </c>
      <c r="D363" s="17" t="str">
        <f t="shared" si="10"/>
        <v>THOMASTON</v>
      </c>
      <c r="E363" s="4">
        <f t="shared" si="11"/>
        <v>10</v>
      </c>
    </row>
    <row r="364" spans="3:5">
      <c r="C364" s="4" t="s">
        <v>599</v>
      </c>
      <c r="D364" s="17" t="str">
        <f t="shared" si="10"/>
        <v>TIVOLI</v>
      </c>
      <c r="E364" s="4">
        <f t="shared" si="11"/>
        <v>7</v>
      </c>
    </row>
    <row r="365" spans="3:5">
      <c r="C365" s="4" t="s">
        <v>600</v>
      </c>
      <c r="D365" s="17" t="str">
        <f t="shared" si="10"/>
        <v>VANDERBILT</v>
      </c>
      <c r="E365" s="4">
        <f t="shared" si="11"/>
        <v>11</v>
      </c>
    </row>
    <row r="366" spans="3:5">
      <c r="C366" s="4" t="s">
        <v>601</v>
      </c>
      <c r="D366" s="17" t="str">
        <f t="shared" si="10"/>
        <v>WEESATCHE</v>
      </c>
      <c r="E366" s="4">
        <f t="shared" si="11"/>
        <v>10</v>
      </c>
    </row>
    <row r="367" spans="3:5">
      <c r="C367" s="4" t="s">
        <v>602</v>
      </c>
      <c r="D367" s="17" t="str">
        <f t="shared" si="10"/>
        <v>WESTHOFF</v>
      </c>
      <c r="E367" s="4">
        <f t="shared" si="11"/>
        <v>9</v>
      </c>
    </row>
    <row r="368" spans="3:5">
      <c r="C368" s="4" t="s">
        <v>603</v>
      </c>
      <c r="D368" s="17" t="str">
        <f t="shared" si="10"/>
        <v>YOAKUM</v>
      </c>
      <c r="E368" s="4">
        <f t="shared" si="11"/>
        <v>7</v>
      </c>
    </row>
    <row r="369" spans="3:5">
      <c r="C369" s="4" t="s">
        <v>604</v>
      </c>
      <c r="D369" s="17" t="str">
        <f t="shared" si="10"/>
        <v>ARTESIA WELLS</v>
      </c>
      <c r="E369" s="4">
        <f t="shared" si="11"/>
        <v>14</v>
      </c>
    </row>
    <row r="370" spans="3:5">
      <c r="C370" s="4" t="s">
        <v>605</v>
      </c>
      <c r="D370" s="17" t="str">
        <f t="shared" si="10"/>
        <v>ATASCOSA</v>
      </c>
      <c r="E370" s="4">
        <f t="shared" si="11"/>
        <v>9</v>
      </c>
    </row>
    <row r="371" spans="3:5">
      <c r="C371" s="4" t="s">
        <v>606</v>
      </c>
      <c r="D371" s="17" t="str">
        <f t="shared" si="10"/>
        <v>BANDERA</v>
      </c>
      <c r="E371" s="4">
        <f t="shared" si="11"/>
        <v>8</v>
      </c>
    </row>
    <row r="372" spans="3:5">
      <c r="C372" s="4" t="s">
        <v>607</v>
      </c>
      <c r="D372" s="17" t="str">
        <f t="shared" si="10"/>
        <v>BERGHEIM</v>
      </c>
      <c r="E372" s="4">
        <f t="shared" si="11"/>
        <v>9</v>
      </c>
    </row>
    <row r="373" spans="3:5">
      <c r="C373" s="4" t="s">
        <v>608</v>
      </c>
      <c r="D373" s="17" t="str">
        <f t="shared" si="10"/>
        <v>BIGFOOT</v>
      </c>
      <c r="E373" s="4">
        <f t="shared" si="11"/>
        <v>8</v>
      </c>
    </row>
    <row r="374" spans="3:5">
      <c r="C374" s="4" t="s">
        <v>609</v>
      </c>
      <c r="D374" s="17" t="str">
        <f t="shared" si="10"/>
        <v>BOERNE</v>
      </c>
      <c r="E374" s="4">
        <f t="shared" si="11"/>
        <v>7</v>
      </c>
    </row>
    <row r="375" spans="3:5">
      <c r="C375" s="4" t="s">
        <v>610</v>
      </c>
      <c r="D375" s="17" t="str">
        <f t="shared" si="10"/>
        <v>CALLIHAM</v>
      </c>
      <c r="E375" s="4">
        <f t="shared" si="11"/>
        <v>9</v>
      </c>
    </row>
    <row r="376" spans="3:5">
      <c r="C376" s="4" t="s">
        <v>611</v>
      </c>
      <c r="D376" s="17" t="str">
        <f t="shared" si="10"/>
        <v>CAMPBELLTON</v>
      </c>
      <c r="E376" s="4">
        <f t="shared" si="11"/>
        <v>12</v>
      </c>
    </row>
    <row r="377" spans="3:5">
      <c r="C377" s="4" t="s">
        <v>612</v>
      </c>
      <c r="D377" s="17" t="str">
        <f t="shared" si="10"/>
        <v>CASTROVILLE</v>
      </c>
      <c r="E377" s="4">
        <f t="shared" si="11"/>
        <v>12</v>
      </c>
    </row>
    <row r="378" spans="3:5">
      <c r="C378" s="4" t="s">
        <v>613</v>
      </c>
      <c r="D378" s="17" t="str">
        <f t="shared" si="10"/>
        <v>CENTER POINT</v>
      </c>
      <c r="E378" s="4">
        <f t="shared" si="11"/>
        <v>13</v>
      </c>
    </row>
    <row r="379" spans="3:5">
      <c r="C379" s="4" t="s">
        <v>614</v>
      </c>
      <c r="D379" s="17" t="str">
        <f t="shared" si="10"/>
        <v>CHARLOTTE</v>
      </c>
      <c r="E379" s="4">
        <f t="shared" si="11"/>
        <v>10</v>
      </c>
    </row>
    <row r="380" spans="3:5">
      <c r="C380" s="4" t="s">
        <v>615</v>
      </c>
      <c r="D380" s="17" t="str">
        <f t="shared" si="10"/>
        <v>CHRISTINE</v>
      </c>
      <c r="E380" s="4">
        <f t="shared" si="11"/>
        <v>10</v>
      </c>
    </row>
    <row r="381" spans="3:5">
      <c r="C381" s="4" t="s">
        <v>616</v>
      </c>
      <c r="D381" s="17" t="str">
        <f t="shared" si="10"/>
        <v>COMFORT</v>
      </c>
      <c r="E381" s="4">
        <f t="shared" si="11"/>
        <v>8</v>
      </c>
    </row>
    <row r="382" spans="3:5">
      <c r="C382" s="4" t="s">
        <v>617</v>
      </c>
      <c r="D382" s="17" t="str">
        <f t="shared" si="10"/>
        <v>COTULLA</v>
      </c>
      <c r="E382" s="4">
        <f t="shared" si="11"/>
        <v>8</v>
      </c>
    </row>
    <row r="383" spans="3:5">
      <c r="C383" s="4" t="s">
        <v>618</v>
      </c>
      <c r="D383" s="17" t="str">
        <f t="shared" si="10"/>
        <v>DEVINE</v>
      </c>
      <c r="E383" s="4">
        <f t="shared" si="11"/>
        <v>7</v>
      </c>
    </row>
    <row r="384" spans="3:5">
      <c r="C384" s="4" t="s">
        <v>619</v>
      </c>
      <c r="D384" s="17" t="str">
        <f t="shared" si="10"/>
        <v>DILLEY</v>
      </c>
      <c r="E384" s="4">
        <f t="shared" si="11"/>
        <v>7</v>
      </c>
    </row>
    <row r="385" spans="3:5">
      <c r="C385" s="4" t="s">
        <v>620</v>
      </c>
      <c r="D385" s="17" t="str">
        <f t="shared" si="10"/>
        <v>ENCINAL</v>
      </c>
      <c r="E385" s="4">
        <f t="shared" si="11"/>
        <v>8</v>
      </c>
    </row>
    <row r="386" spans="3:5">
      <c r="C386" s="4" t="s">
        <v>621</v>
      </c>
      <c r="D386" s="17" t="str">
        <f t="shared" si="10"/>
        <v>FOWLERTON</v>
      </c>
      <c r="E386" s="4">
        <f t="shared" si="11"/>
        <v>10</v>
      </c>
    </row>
    <row r="387" spans="3:5">
      <c r="C387" s="4" t="s">
        <v>622</v>
      </c>
      <c r="D387" s="17" t="str">
        <f t="shared" ref="D387:D450" si="12">MID(C387,7,E387-1)</f>
        <v>GEORGE WEST</v>
      </c>
      <c r="E387" s="4">
        <f t="shared" ref="E387:E450" si="13">FIND("TX",C387,1)-6</f>
        <v>12</v>
      </c>
    </row>
    <row r="388" spans="3:5">
      <c r="C388" s="4" t="s">
        <v>623</v>
      </c>
      <c r="D388" s="17" t="str">
        <f t="shared" si="12"/>
        <v>HELOTES</v>
      </c>
      <c r="E388" s="4">
        <f t="shared" si="13"/>
        <v>8</v>
      </c>
    </row>
    <row r="389" spans="3:5">
      <c r="C389" s="4" t="s">
        <v>624</v>
      </c>
      <c r="D389" s="17" t="str">
        <f t="shared" si="12"/>
        <v>HUNT</v>
      </c>
      <c r="E389" s="4">
        <f t="shared" si="13"/>
        <v>5</v>
      </c>
    </row>
    <row r="390" spans="3:5">
      <c r="C390" s="4" t="s">
        <v>625</v>
      </c>
      <c r="D390" s="17" t="str">
        <f t="shared" si="12"/>
        <v>INGRAM</v>
      </c>
      <c r="E390" s="4">
        <f t="shared" si="13"/>
        <v>7</v>
      </c>
    </row>
    <row r="391" spans="3:5">
      <c r="C391" s="4" t="s">
        <v>626</v>
      </c>
      <c r="D391" s="17" t="str">
        <f t="shared" si="12"/>
        <v>JOURDANTON</v>
      </c>
      <c r="E391" s="4">
        <f t="shared" si="13"/>
        <v>11</v>
      </c>
    </row>
    <row r="392" spans="3:5">
      <c r="C392" s="4" t="s">
        <v>627</v>
      </c>
      <c r="D392" s="17" t="str">
        <f t="shared" si="12"/>
        <v>KENDALIA</v>
      </c>
      <c r="E392" s="4">
        <f t="shared" si="13"/>
        <v>9</v>
      </c>
    </row>
    <row r="393" spans="3:5">
      <c r="C393" s="4" t="s">
        <v>628</v>
      </c>
      <c r="D393" s="17" t="str">
        <f t="shared" si="12"/>
        <v>KERRVILLE</v>
      </c>
      <c r="E393" s="4">
        <f t="shared" si="13"/>
        <v>10</v>
      </c>
    </row>
    <row r="394" spans="3:5">
      <c r="C394" s="4" t="s">
        <v>629</v>
      </c>
      <c r="D394" s="17" t="str">
        <f t="shared" si="12"/>
        <v>LA COSTE</v>
      </c>
      <c r="E394" s="4">
        <f t="shared" si="13"/>
        <v>9</v>
      </c>
    </row>
    <row r="395" spans="3:5">
      <c r="C395" s="4" t="s">
        <v>630</v>
      </c>
      <c r="D395" s="17" t="str">
        <f t="shared" si="12"/>
        <v>LAREDO</v>
      </c>
      <c r="E395" s="4">
        <f t="shared" si="13"/>
        <v>7</v>
      </c>
    </row>
    <row r="396" spans="3:5">
      <c r="C396" s="4" t="s">
        <v>631</v>
      </c>
      <c r="D396" s="17" t="str">
        <f t="shared" si="12"/>
        <v>LEMING</v>
      </c>
      <c r="E396" s="4">
        <f t="shared" si="13"/>
        <v>7</v>
      </c>
    </row>
    <row r="397" spans="3:5">
      <c r="C397" s="4" t="s">
        <v>632</v>
      </c>
      <c r="D397" s="17" t="str">
        <f t="shared" si="12"/>
        <v>LYTLE</v>
      </c>
      <c r="E397" s="4">
        <f t="shared" si="13"/>
        <v>6</v>
      </c>
    </row>
    <row r="398" spans="3:5">
      <c r="C398" s="4" t="s">
        <v>633</v>
      </c>
      <c r="D398" s="17" t="str">
        <f t="shared" si="12"/>
        <v>MACDONA</v>
      </c>
      <c r="E398" s="4">
        <f t="shared" si="13"/>
        <v>8</v>
      </c>
    </row>
    <row r="399" spans="3:5">
      <c r="C399" s="4" t="s">
        <v>634</v>
      </c>
      <c r="D399" s="17" t="str">
        <f t="shared" si="12"/>
        <v>MEDINA</v>
      </c>
      <c r="E399" s="4">
        <f t="shared" si="13"/>
        <v>7</v>
      </c>
    </row>
    <row r="400" spans="3:5">
      <c r="C400" s="4" t="s">
        <v>635</v>
      </c>
      <c r="D400" s="17" t="str">
        <f t="shared" si="12"/>
        <v>MICO</v>
      </c>
      <c r="E400" s="4">
        <f t="shared" si="13"/>
        <v>5</v>
      </c>
    </row>
    <row r="401" spans="3:5">
      <c r="C401" s="4" t="s">
        <v>636</v>
      </c>
      <c r="D401" s="17" t="str">
        <f t="shared" si="12"/>
        <v>MOORE</v>
      </c>
      <c r="E401" s="4">
        <f t="shared" si="13"/>
        <v>6</v>
      </c>
    </row>
    <row r="402" spans="3:5">
      <c r="C402" s="4" t="s">
        <v>637</v>
      </c>
      <c r="D402" s="17" t="str">
        <f t="shared" si="12"/>
        <v>MOUNTAIN HOME</v>
      </c>
      <c r="E402" s="4">
        <f t="shared" si="13"/>
        <v>14</v>
      </c>
    </row>
    <row r="403" spans="3:5">
      <c r="C403" s="4" t="s">
        <v>638</v>
      </c>
      <c r="D403" s="17" t="str">
        <f t="shared" si="12"/>
        <v>NATALIA</v>
      </c>
      <c r="E403" s="4">
        <f t="shared" si="13"/>
        <v>8</v>
      </c>
    </row>
    <row r="404" spans="3:5">
      <c r="C404" s="4" t="s">
        <v>639</v>
      </c>
      <c r="D404" s="17" t="str">
        <f t="shared" si="12"/>
        <v>OAKVILLE</v>
      </c>
      <c r="E404" s="4">
        <f t="shared" si="13"/>
        <v>9</v>
      </c>
    </row>
    <row r="405" spans="3:5">
      <c r="C405" s="4" t="s">
        <v>640</v>
      </c>
      <c r="D405" s="17" t="str">
        <f t="shared" si="12"/>
        <v>PEARSALL</v>
      </c>
      <c r="E405" s="4">
        <f t="shared" si="13"/>
        <v>9</v>
      </c>
    </row>
    <row r="406" spans="3:5">
      <c r="C406" s="4" t="s">
        <v>641</v>
      </c>
      <c r="D406" s="17" t="str">
        <f t="shared" si="12"/>
        <v>PEGGY</v>
      </c>
      <c r="E406" s="4">
        <f t="shared" si="13"/>
        <v>6</v>
      </c>
    </row>
    <row r="407" spans="3:5">
      <c r="C407" s="4" t="s">
        <v>642</v>
      </c>
      <c r="D407" s="17" t="str">
        <f t="shared" si="12"/>
        <v>PIPE CREEK</v>
      </c>
      <c r="E407" s="4">
        <f t="shared" si="13"/>
        <v>11</v>
      </c>
    </row>
    <row r="408" spans="3:5">
      <c r="C408" s="4" t="s">
        <v>643</v>
      </c>
      <c r="D408" s="17" t="str">
        <f t="shared" si="12"/>
        <v>LAKEHILLS</v>
      </c>
      <c r="E408" s="4">
        <f t="shared" si="13"/>
        <v>10</v>
      </c>
    </row>
    <row r="409" spans="3:5">
      <c r="C409" s="4" t="s">
        <v>644</v>
      </c>
      <c r="D409" s="17" t="str">
        <f t="shared" si="12"/>
        <v>PLEASANTON</v>
      </c>
      <c r="E409" s="4">
        <f t="shared" si="13"/>
        <v>11</v>
      </c>
    </row>
    <row r="410" spans="3:5">
      <c r="C410" s="4" t="s">
        <v>645</v>
      </c>
      <c r="D410" s="17" t="str">
        <f t="shared" si="12"/>
        <v>POTEET</v>
      </c>
      <c r="E410" s="4">
        <f t="shared" si="13"/>
        <v>7</v>
      </c>
    </row>
    <row r="411" spans="3:5">
      <c r="C411" s="4" t="s">
        <v>646</v>
      </c>
      <c r="D411" s="17" t="str">
        <f t="shared" si="12"/>
        <v>RIO MEDINA</v>
      </c>
      <c r="E411" s="4">
        <f t="shared" si="13"/>
        <v>11</v>
      </c>
    </row>
    <row r="412" spans="3:5">
      <c r="C412" s="4" t="s">
        <v>647</v>
      </c>
      <c r="D412" s="17" t="str">
        <f t="shared" si="12"/>
        <v>SAN YGNACIO</v>
      </c>
      <c r="E412" s="4">
        <f t="shared" si="13"/>
        <v>12</v>
      </c>
    </row>
    <row r="413" spans="3:5">
      <c r="C413" s="4" t="s">
        <v>648</v>
      </c>
      <c r="D413" s="17" t="str">
        <f t="shared" si="12"/>
        <v>SOMERSET</v>
      </c>
      <c r="E413" s="4">
        <f t="shared" si="13"/>
        <v>9</v>
      </c>
    </row>
    <row r="414" spans="3:5">
      <c r="C414" s="4" t="s">
        <v>649</v>
      </c>
      <c r="D414" s="17" t="str">
        <f t="shared" si="12"/>
        <v>SPRING BRANCH</v>
      </c>
      <c r="E414" s="4">
        <f t="shared" si="13"/>
        <v>14</v>
      </c>
    </row>
    <row r="415" spans="3:5">
      <c r="C415" s="4" t="s">
        <v>650</v>
      </c>
      <c r="D415" s="17" t="str">
        <f t="shared" si="12"/>
        <v>THREE RIVERS</v>
      </c>
      <c r="E415" s="4">
        <f t="shared" si="13"/>
        <v>13</v>
      </c>
    </row>
    <row r="416" spans="3:5">
      <c r="C416" s="4" t="s">
        <v>651</v>
      </c>
      <c r="D416" s="17" t="str">
        <f t="shared" si="12"/>
        <v>TILDEN</v>
      </c>
      <c r="E416" s="4">
        <f t="shared" si="13"/>
        <v>7</v>
      </c>
    </row>
    <row r="417" spans="3:5">
      <c r="C417" s="4" t="s">
        <v>652</v>
      </c>
      <c r="D417" s="17" t="str">
        <f t="shared" si="12"/>
        <v>VON ORMY</v>
      </c>
      <c r="E417" s="4">
        <f t="shared" si="13"/>
        <v>9</v>
      </c>
    </row>
    <row r="418" spans="3:5">
      <c r="C418" s="4" t="s">
        <v>653</v>
      </c>
      <c r="D418" s="17" t="str">
        <f t="shared" si="12"/>
        <v>WARING</v>
      </c>
      <c r="E418" s="4">
        <f t="shared" si="13"/>
        <v>7</v>
      </c>
    </row>
    <row r="419" spans="3:5">
      <c r="C419" s="4" t="s">
        <v>654</v>
      </c>
      <c r="D419" s="17" t="str">
        <f t="shared" si="12"/>
        <v>WHITSETT</v>
      </c>
      <c r="E419" s="4">
        <f t="shared" si="13"/>
        <v>9</v>
      </c>
    </row>
    <row r="420" spans="3:5">
      <c r="C420" s="4" t="s">
        <v>655</v>
      </c>
      <c r="D420" s="17" t="str">
        <f t="shared" si="12"/>
        <v>ZAPATA</v>
      </c>
      <c r="E420" s="4">
        <f t="shared" si="13"/>
        <v>7</v>
      </c>
    </row>
    <row r="421" spans="3:5">
      <c r="C421" s="4" t="s">
        <v>656</v>
      </c>
      <c r="D421" s="17" t="str">
        <f t="shared" si="12"/>
        <v>ADKINS</v>
      </c>
      <c r="E421" s="4">
        <f t="shared" si="13"/>
        <v>7</v>
      </c>
    </row>
    <row r="422" spans="3:5">
      <c r="C422" s="4" t="s">
        <v>657</v>
      </c>
      <c r="D422" s="17" t="str">
        <f t="shared" si="12"/>
        <v>BEEVILLE</v>
      </c>
      <c r="E422" s="4">
        <f t="shared" si="13"/>
        <v>9</v>
      </c>
    </row>
    <row r="423" spans="3:5">
      <c r="C423" s="4" t="s">
        <v>658</v>
      </c>
      <c r="D423" s="17" t="str">
        <f t="shared" si="12"/>
        <v>BERCLAIR</v>
      </c>
      <c r="E423" s="4">
        <f t="shared" si="13"/>
        <v>9</v>
      </c>
    </row>
    <row r="424" spans="3:5">
      <c r="C424" s="4" t="s">
        <v>659</v>
      </c>
      <c r="D424" s="17" t="str">
        <f t="shared" si="12"/>
        <v>CIBOLO</v>
      </c>
      <c r="E424" s="4">
        <f t="shared" si="13"/>
        <v>7</v>
      </c>
    </row>
    <row r="425" spans="3:5">
      <c r="C425" s="4" t="s">
        <v>660</v>
      </c>
      <c r="D425" s="17" t="str">
        <f t="shared" si="12"/>
        <v>CONVERSE</v>
      </c>
      <c r="E425" s="4">
        <f t="shared" si="13"/>
        <v>9</v>
      </c>
    </row>
    <row r="426" spans="3:5">
      <c r="C426" s="4" t="s">
        <v>661</v>
      </c>
      <c r="D426" s="17" t="str">
        <f t="shared" si="12"/>
        <v>ECLETO</v>
      </c>
      <c r="E426" s="4">
        <f t="shared" si="13"/>
        <v>7</v>
      </c>
    </row>
    <row r="427" spans="3:5">
      <c r="C427" s="4" t="s">
        <v>662</v>
      </c>
      <c r="D427" s="17" t="str">
        <f t="shared" si="12"/>
        <v>ELMENDORF</v>
      </c>
      <c r="E427" s="4">
        <f t="shared" si="13"/>
        <v>10</v>
      </c>
    </row>
    <row r="428" spans="3:5">
      <c r="C428" s="4" t="s">
        <v>663</v>
      </c>
      <c r="D428" s="17" t="str">
        <f t="shared" si="12"/>
        <v>FALLS CITY</v>
      </c>
      <c r="E428" s="4">
        <f t="shared" si="13"/>
        <v>11</v>
      </c>
    </row>
    <row r="429" spans="3:5">
      <c r="C429" s="4" t="s">
        <v>664</v>
      </c>
      <c r="D429" s="17" t="str">
        <f t="shared" si="12"/>
        <v>FLORESVILLE</v>
      </c>
      <c r="E429" s="4">
        <f t="shared" si="13"/>
        <v>12</v>
      </c>
    </row>
    <row r="430" spans="3:5">
      <c r="C430" s="4" t="s">
        <v>665</v>
      </c>
      <c r="D430" s="17" t="str">
        <f t="shared" si="12"/>
        <v>GERONIMO</v>
      </c>
      <c r="E430" s="4">
        <f t="shared" si="13"/>
        <v>9</v>
      </c>
    </row>
    <row r="431" spans="3:5">
      <c r="C431" s="4" t="s">
        <v>666</v>
      </c>
      <c r="D431" s="17" t="str">
        <f t="shared" si="12"/>
        <v>GILLETT</v>
      </c>
      <c r="E431" s="4">
        <f t="shared" si="13"/>
        <v>8</v>
      </c>
    </row>
    <row r="432" spans="3:5">
      <c r="C432" s="4" t="s">
        <v>667</v>
      </c>
      <c r="D432" s="17" t="str">
        <f t="shared" si="12"/>
        <v>HOBSON</v>
      </c>
      <c r="E432" s="4">
        <f t="shared" si="13"/>
        <v>7</v>
      </c>
    </row>
    <row r="433" spans="3:5">
      <c r="C433" s="4" t="s">
        <v>668</v>
      </c>
      <c r="D433" s="17" t="str">
        <f t="shared" si="12"/>
        <v>KARNES CITY</v>
      </c>
      <c r="E433" s="4">
        <f t="shared" si="13"/>
        <v>12</v>
      </c>
    </row>
    <row r="434" spans="3:5">
      <c r="C434" s="4" t="s">
        <v>669</v>
      </c>
      <c r="D434" s="17" t="str">
        <f t="shared" si="12"/>
        <v>KENEDY</v>
      </c>
      <c r="E434" s="4">
        <f t="shared" si="13"/>
        <v>7</v>
      </c>
    </row>
    <row r="435" spans="3:5">
      <c r="C435" s="4" t="s">
        <v>670</v>
      </c>
      <c r="D435" s="17" t="str">
        <f t="shared" si="12"/>
        <v>LA VERNIA</v>
      </c>
      <c r="E435" s="4">
        <f t="shared" si="13"/>
        <v>10</v>
      </c>
    </row>
    <row r="436" spans="3:5">
      <c r="C436" s="4" t="s">
        <v>671</v>
      </c>
      <c r="D436" s="17" t="str">
        <f t="shared" si="12"/>
        <v>LEESVILLE</v>
      </c>
      <c r="E436" s="4">
        <f t="shared" si="13"/>
        <v>10</v>
      </c>
    </row>
    <row r="437" spans="3:5">
      <c r="C437" s="4" t="s">
        <v>672</v>
      </c>
      <c r="D437" s="17" t="str">
        <f t="shared" si="12"/>
        <v>MC QUEENEY</v>
      </c>
      <c r="E437" s="4">
        <f t="shared" si="13"/>
        <v>11</v>
      </c>
    </row>
    <row r="438" spans="3:5">
      <c r="C438" s="4" t="s">
        <v>673</v>
      </c>
      <c r="D438" s="17" t="str">
        <f t="shared" si="12"/>
        <v>MARION</v>
      </c>
      <c r="E438" s="4">
        <f t="shared" si="13"/>
        <v>7</v>
      </c>
    </row>
    <row r="439" spans="3:5">
      <c r="C439" s="4" t="s">
        <v>674</v>
      </c>
      <c r="D439" s="17" t="str">
        <f t="shared" si="12"/>
        <v>MINERAL</v>
      </c>
      <c r="E439" s="4">
        <f t="shared" si="13"/>
        <v>8</v>
      </c>
    </row>
    <row r="440" spans="3:5">
      <c r="C440" s="4" t="s">
        <v>675</v>
      </c>
      <c r="D440" s="17" t="str">
        <f t="shared" si="12"/>
        <v>NEW BRAUNFELS</v>
      </c>
      <c r="E440" s="4">
        <f t="shared" si="13"/>
        <v>14</v>
      </c>
    </row>
    <row r="441" spans="3:5">
      <c r="C441" s="4" t="s">
        <v>676</v>
      </c>
      <c r="D441" s="17" t="str">
        <f t="shared" si="12"/>
        <v>CANYON LAKE</v>
      </c>
      <c r="E441" s="4">
        <f t="shared" si="13"/>
        <v>12</v>
      </c>
    </row>
    <row r="442" spans="3:5">
      <c r="C442" s="4" t="s">
        <v>677</v>
      </c>
      <c r="D442" s="17" t="str">
        <f t="shared" si="12"/>
        <v>NIXON</v>
      </c>
      <c r="E442" s="4">
        <f t="shared" si="13"/>
        <v>6</v>
      </c>
    </row>
    <row r="443" spans="3:5">
      <c r="C443" s="4" t="s">
        <v>678</v>
      </c>
      <c r="D443" s="17" t="str">
        <f t="shared" si="12"/>
        <v>NORDHEIM</v>
      </c>
      <c r="E443" s="4">
        <f t="shared" si="13"/>
        <v>9</v>
      </c>
    </row>
    <row r="444" spans="3:5">
      <c r="C444" s="4" t="s">
        <v>679</v>
      </c>
      <c r="D444" s="17" t="str">
        <f t="shared" si="12"/>
        <v>NORMANNA</v>
      </c>
      <c r="E444" s="4">
        <f t="shared" si="13"/>
        <v>9</v>
      </c>
    </row>
    <row r="445" spans="3:5">
      <c r="C445" s="4" t="s">
        <v>680</v>
      </c>
      <c r="D445" s="17" t="str">
        <f t="shared" si="12"/>
        <v>PANDORA</v>
      </c>
      <c r="E445" s="4">
        <f t="shared" si="13"/>
        <v>8</v>
      </c>
    </row>
    <row r="446" spans="3:5">
      <c r="C446" s="4" t="s">
        <v>681</v>
      </c>
      <c r="D446" s="17" t="str">
        <f t="shared" si="12"/>
        <v>PANNA MARIA</v>
      </c>
      <c r="E446" s="4">
        <f t="shared" si="13"/>
        <v>12</v>
      </c>
    </row>
    <row r="447" spans="3:5">
      <c r="C447" s="4" t="s">
        <v>682</v>
      </c>
      <c r="D447" s="17" t="str">
        <f t="shared" si="12"/>
        <v>PAWNEE</v>
      </c>
      <c r="E447" s="4">
        <f t="shared" si="13"/>
        <v>7</v>
      </c>
    </row>
    <row r="448" spans="3:5">
      <c r="C448" s="4" t="s">
        <v>683</v>
      </c>
      <c r="D448" s="17" t="str">
        <f t="shared" si="12"/>
        <v>PETTUS</v>
      </c>
      <c r="E448" s="4">
        <f t="shared" si="13"/>
        <v>7</v>
      </c>
    </row>
    <row r="449" spans="3:5">
      <c r="C449" s="4" t="s">
        <v>684</v>
      </c>
      <c r="D449" s="17" t="str">
        <f t="shared" si="12"/>
        <v>POTH</v>
      </c>
      <c r="E449" s="4">
        <f t="shared" si="13"/>
        <v>5</v>
      </c>
    </row>
    <row r="450" spans="3:5">
      <c r="C450" s="4" t="s">
        <v>685</v>
      </c>
      <c r="D450" s="17" t="str">
        <f t="shared" si="12"/>
        <v>UNIVERSAL CITY</v>
      </c>
      <c r="E450" s="4">
        <f t="shared" si="13"/>
        <v>15</v>
      </c>
    </row>
    <row r="451" spans="3:5">
      <c r="C451" s="4" t="s">
        <v>686</v>
      </c>
      <c r="D451" s="17" t="str">
        <f t="shared" ref="D451:D514" si="14">MID(C451,7,E451-1)</f>
        <v>RUNGE</v>
      </c>
      <c r="E451" s="4">
        <f t="shared" ref="E451:E514" si="15">FIND("TX",C451,1)-6</f>
        <v>6</v>
      </c>
    </row>
    <row r="452" spans="3:5">
      <c r="C452" s="4" t="s">
        <v>687</v>
      </c>
      <c r="D452" s="17" t="str">
        <f t="shared" si="14"/>
        <v>SAINT HEDWIG</v>
      </c>
      <c r="E452" s="4">
        <f t="shared" si="15"/>
        <v>13</v>
      </c>
    </row>
    <row r="453" spans="3:5">
      <c r="C453" s="4" t="s">
        <v>688</v>
      </c>
      <c r="D453" s="17" t="str">
        <f t="shared" si="14"/>
        <v>SCHERTZ</v>
      </c>
      <c r="E453" s="4">
        <f t="shared" si="15"/>
        <v>8</v>
      </c>
    </row>
    <row r="454" spans="3:5">
      <c r="C454" s="4" t="s">
        <v>689</v>
      </c>
      <c r="D454" s="17" t="str">
        <f t="shared" si="14"/>
        <v>SEGUIN</v>
      </c>
      <c r="E454" s="4">
        <f t="shared" si="15"/>
        <v>7</v>
      </c>
    </row>
    <row r="455" spans="3:5">
      <c r="C455" s="4" t="s">
        <v>690</v>
      </c>
      <c r="D455" s="17" t="str">
        <f t="shared" si="14"/>
        <v>SMILEY</v>
      </c>
      <c r="E455" s="4">
        <f t="shared" si="15"/>
        <v>7</v>
      </c>
    </row>
    <row r="456" spans="3:5">
      <c r="C456" s="4" t="s">
        <v>691</v>
      </c>
      <c r="D456" s="17" t="str">
        <f t="shared" si="14"/>
        <v>STOCKDALE</v>
      </c>
      <c r="E456" s="4">
        <f t="shared" si="15"/>
        <v>10</v>
      </c>
    </row>
    <row r="457" spans="3:5">
      <c r="C457" s="4" t="s">
        <v>692</v>
      </c>
      <c r="D457" s="17" t="str">
        <f t="shared" si="14"/>
        <v>SUTHERLAND SPRINGS</v>
      </c>
      <c r="E457" s="4">
        <f t="shared" si="15"/>
        <v>19</v>
      </c>
    </row>
    <row r="458" spans="3:5">
      <c r="C458" s="4" t="s">
        <v>693</v>
      </c>
      <c r="D458" s="17" t="str">
        <f t="shared" si="14"/>
        <v>TULETA</v>
      </c>
      <c r="E458" s="4">
        <f t="shared" si="15"/>
        <v>7</v>
      </c>
    </row>
    <row r="459" spans="3:5">
      <c r="C459" s="4" t="s">
        <v>694</v>
      </c>
      <c r="D459" s="17" t="str">
        <f t="shared" si="14"/>
        <v>BULVERDE</v>
      </c>
      <c r="E459" s="4">
        <f t="shared" si="15"/>
        <v>9</v>
      </c>
    </row>
    <row r="460" spans="3:5">
      <c r="C460" s="4" t="s">
        <v>695</v>
      </c>
      <c r="D460" s="17" t="str">
        <f t="shared" si="14"/>
        <v>YORKTOWN</v>
      </c>
      <c r="E460" s="4">
        <f t="shared" si="15"/>
        <v>9</v>
      </c>
    </row>
    <row r="461" spans="3:5">
      <c r="C461" s="4" t="s">
        <v>696</v>
      </c>
      <c r="D461" s="17" t="str">
        <f t="shared" si="14"/>
        <v>SAN ANTONIO</v>
      </c>
      <c r="E461" s="4">
        <f t="shared" si="15"/>
        <v>12</v>
      </c>
    </row>
    <row r="462" spans="3:5">
      <c r="C462" s="4" t="s">
        <v>697</v>
      </c>
      <c r="D462" s="17" t="str">
        <f t="shared" si="14"/>
        <v>AGUA DULCE</v>
      </c>
      <c r="E462" s="4">
        <f t="shared" si="15"/>
        <v>11</v>
      </c>
    </row>
    <row r="463" spans="3:5">
      <c r="C463" s="4" t="s">
        <v>698</v>
      </c>
      <c r="D463" s="17" t="str">
        <f t="shared" si="14"/>
        <v>ALICE</v>
      </c>
      <c r="E463" s="4">
        <f t="shared" si="15"/>
        <v>6</v>
      </c>
    </row>
    <row r="464" spans="3:5">
      <c r="C464" s="4" t="s">
        <v>699</v>
      </c>
      <c r="D464" s="17" t="str">
        <f t="shared" si="14"/>
        <v>ARANSAS PASS</v>
      </c>
      <c r="E464" s="4">
        <f t="shared" si="15"/>
        <v>13</v>
      </c>
    </row>
    <row r="465" spans="3:5">
      <c r="C465" s="4" t="s">
        <v>700</v>
      </c>
      <c r="D465" s="17" t="str">
        <f t="shared" si="14"/>
        <v>ARMSTRONG</v>
      </c>
      <c r="E465" s="4">
        <f t="shared" si="15"/>
        <v>10</v>
      </c>
    </row>
    <row r="466" spans="3:5">
      <c r="C466" s="4" t="s">
        <v>701</v>
      </c>
      <c r="D466" s="17" t="str">
        <f t="shared" si="14"/>
        <v>BANQUETE</v>
      </c>
      <c r="E466" s="4">
        <f t="shared" si="15"/>
        <v>9</v>
      </c>
    </row>
    <row r="467" spans="3:5">
      <c r="C467" s="4" t="s">
        <v>702</v>
      </c>
      <c r="D467" s="17" t="str">
        <f t="shared" si="14"/>
        <v>BAYSIDE</v>
      </c>
      <c r="E467" s="4">
        <f t="shared" si="15"/>
        <v>8</v>
      </c>
    </row>
    <row r="468" spans="3:5">
      <c r="C468" s="4" t="s">
        <v>703</v>
      </c>
      <c r="D468" s="17" t="str">
        <f t="shared" si="14"/>
        <v>BENAVIDES</v>
      </c>
      <c r="E468" s="4">
        <f t="shared" si="15"/>
        <v>10</v>
      </c>
    </row>
    <row r="469" spans="3:5">
      <c r="C469" s="4" t="s">
        <v>704</v>
      </c>
      <c r="D469" s="17" t="str">
        <f t="shared" si="14"/>
        <v>BEN BOLT</v>
      </c>
      <c r="E469" s="4">
        <f t="shared" si="15"/>
        <v>9</v>
      </c>
    </row>
    <row r="470" spans="3:5">
      <c r="C470" s="4" t="s">
        <v>705</v>
      </c>
      <c r="D470" s="17" t="str">
        <f t="shared" si="14"/>
        <v>BISHOP</v>
      </c>
      <c r="E470" s="4">
        <f t="shared" si="15"/>
        <v>7</v>
      </c>
    </row>
    <row r="471" spans="3:5">
      <c r="C471" s="4" t="s">
        <v>706</v>
      </c>
      <c r="D471" s="17" t="str">
        <f t="shared" si="14"/>
        <v>BRUNI</v>
      </c>
      <c r="E471" s="4">
        <f t="shared" si="15"/>
        <v>6</v>
      </c>
    </row>
    <row r="472" spans="3:5">
      <c r="C472" s="4" t="s">
        <v>707</v>
      </c>
      <c r="D472" s="17" t="str">
        <f t="shared" si="14"/>
        <v>CHAPMAN RANCH</v>
      </c>
      <c r="E472" s="4">
        <f t="shared" si="15"/>
        <v>14</v>
      </c>
    </row>
    <row r="473" spans="3:5">
      <c r="C473" s="4" t="s">
        <v>708</v>
      </c>
      <c r="D473" s="17" t="str">
        <f t="shared" si="14"/>
        <v>CONCEPCION</v>
      </c>
      <c r="E473" s="4">
        <f t="shared" si="15"/>
        <v>11</v>
      </c>
    </row>
    <row r="474" spans="3:5">
      <c r="C474" s="4" t="s">
        <v>709</v>
      </c>
      <c r="D474" s="17" t="str">
        <f t="shared" si="14"/>
        <v>DINERO</v>
      </c>
      <c r="E474" s="4">
        <f t="shared" si="15"/>
        <v>7</v>
      </c>
    </row>
    <row r="475" spans="3:5">
      <c r="C475" s="4" t="s">
        <v>710</v>
      </c>
      <c r="D475" s="17" t="str">
        <f t="shared" si="14"/>
        <v>DRISCOLL</v>
      </c>
      <c r="E475" s="4">
        <f t="shared" si="15"/>
        <v>9</v>
      </c>
    </row>
    <row r="476" spans="3:5">
      <c r="C476" s="4" t="s">
        <v>711</v>
      </c>
      <c r="D476" s="17" t="str">
        <f t="shared" si="14"/>
        <v>EDROY</v>
      </c>
      <c r="E476" s="4">
        <f t="shared" si="15"/>
        <v>6</v>
      </c>
    </row>
    <row r="477" spans="3:5">
      <c r="C477" s="4" t="s">
        <v>712</v>
      </c>
      <c r="D477" s="17" t="str">
        <f t="shared" si="14"/>
        <v>ENCINO</v>
      </c>
      <c r="E477" s="4">
        <f t="shared" si="15"/>
        <v>7</v>
      </c>
    </row>
    <row r="478" spans="3:5">
      <c r="C478" s="4" t="s">
        <v>713</v>
      </c>
      <c r="D478" s="17" t="str">
        <f t="shared" si="14"/>
        <v>FALFURRIAS</v>
      </c>
      <c r="E478" s="4">
        <f t="shared" si="15"/>
        <v>11</v>
      </c>
    </row>
    <row r="479" spans="3:5">
      <c r="C479" s="4" t="s">
        <v>714</v>
      </c>
      <c r="D479" s="17" t="str">
        <f t="shared" si="14"/>
        <v>FREER</v>
      </c>
      <c r="E479" s="4">
        <f t="shared" si="15"/>
        <v>6</v>
      </c>
    </row>
    <row r="480" spans="3:5">
      <c r="C480" s="4" t="s">
        <v>715</v>
      </c>
      <c r="D480" s="17" t="str">
        <f t="shared" si="14"/>
        <v>FULTON</v>
      </c>
      <c r="E480" s="4">
        <f t="shared" si="15"/>
        <v>7</v>
      </c>
    </row>
    <row r="481" spans="3:5">
      <c r="C481" s="4" t="s">
        <v>716</v>
      </c>
      <c r="D481" s="17" t="str">
        <f t="shared" si="14"/>
        <v>GREGORY</v>
      </c>
      <c r="E481" s="4">
        <f t="shared" si="15"/>
        <v>8</v>
      </c>
    </row>
    <row r="482" spans="3:5">
      <c r="C482" s="4" t="s">
        <v>717</v>
      </c>
      <c r="D482" s="17" t="str">
        <f t="shared" si="14"/>
        <v>GUERRA</v>
      </c>
      <c r="E482" s="4">
        <f t="shared" si="15"/>
        <v>7</v>
      </c>
    </row>
    <row r="483" spans="3:5">
      <c r="C483" s="4" t="s">
        <v>718</v>
      </c>
      <c r="D483" s="17" t="str">
        <f t="shared" si="14"/>
        <v>HEBBRONVILLE</v>
      </c>
      <c r="E483" s="4">
        <f t="shared" si="15"/>
        <v>13</v>
      </c>
    </row>
    <row r="484" spans="3:5">
      <c r="C484" s="4" t="s">
        <v>719</v>
      </c>
      <c r="D484" s="17" t="str">
        <f t="shared" si="14"/>
        <v>INGLESIDE</v>
      </c>
      <c r="E484" s="4">
        <f t="shared" si="15"/>
        <v>10</v>
      </c>
    </row>
    <row r="485" spans="3:5">
      <c r="C485" s="4" t="s">
        <v>720</v>
      </c>
      <c r="D485" s="17" t="str">
        <f t="shared" si="14"/>
        <v>KINGSVILLE</v>
      </c>
      <c r="E485" s="4">
        <f t="shared" si="15"/>
        <v>11</v>
      </c>
    </row>
    <row r="486" spans="3:5">
      <c r="C486" s="4" t="s">
        <v>721</v>
      </c>
      <c r="D486" s="17" t="str">
        <f t="shared" si="14"/>
        <v>MATHIS</v>
      </c>
      <c r="E486" s="4">
        <f t="shared" si="15"/>
        <v>7</v>
      </c>
    </row>
    <row r="487" spans="3:5">
      <c r="C487" s="4" t="s">
        <v>722</v>
      </c>
      <c r="D487" s="17" t="str">
        <f t="shared" si="14"/>
        <v>MIRANDO CITY</v>
      </c>
      <c r="E487" s="4">
        <f t="shared" si="15"/>
        <v>13</v>
      </c>
    </row>
    <row r="488" spans="3:5">
      <c r="C488" s="4" t="s">
        <v>723</v>
      </c>
      <c r="D488" s="17" t="str">
        <f t="shared" si="14"/>
        <v>ODEM</v>
      </c>
      <c r="E488" s="4">
        <f t="shared" si="15"/>
        <v>5</v>
      </c>
    </row>
    <row r="489" spans="3:5">
      <c r="C489" s="4" t="s">
        <v>724</v>
      </c>
      <c r="D489" s="17" t="str">
        <f t="shared" si="14"/>
        <v>OILTON</v>
      </c>
      <c r="E489" s="4">
        <f t="shared" si="15"/>
        <v>7</v>
      </c>
    </row>
    <row r="490" spans="3:5">
      <c r="C490" s="4" t="s">
        <v>725</v>
      </c>
      <c r="D490" s="17" t="str">
        <f t="shared" si="14"/>
        <v>ORANGE GROVE</v>
      </c>
      <c r="E490" s="4">
        <f t="shared" si="15"/>
        <v>13</v>
      </c>
    </row>
    <row r="491" spans="3:5">
      <c r="C491" s="4" t="s">
        <v>726</v>
      </c>
      <c r="D491" s="17" t="str">
        <f t="shared" si="14"/>
        <v>PORT ARANSAS</v>
      </c>
      <c r="E491" s="4">
        <f t="shared" si="15"/>
        <v>13</v>
      </c>
    </row>
    <row r="492" spans="3:5">
      <c r="C492" s="4" t="s">
        <v>727</v>
      </c>
      <c r="D492" s="17" t="str">
        <f t="shared" si="14"/>
        <v>PORTLAND</v>
      </c>
      <c r="E492" s="4">
        <f t="shared" si="15"/>
        <v>9</v>
      </c>
    </row>
    <row r="493" spans="3:5">
      <c r="C493" s="4" t="s">
        <v>728</v>
      </c>
      <c r="D493" s="17" t="str">
        <f t="shared" si="14"/>
        <v>PREMONT</v>
      </c>
      <c r="E493" s="4">
        <f t="shared" si="15"/>
        <v>8</v>
      </c>
    </row>
    <row r="494" spans="3:5">
      <c r="C494" s="4" t="s">
        <v>729</v>
      </c>
      <c r="D494" s="17" t="str">
        <f t="shared" si="14"/>
        <v>REALITOS</v>
      </c>
      <c r="E494" s="4">
        <f t="shared" si="15"/>
        <v>9</v>
      </c>
    </row>
    <row r="495" spans="3:5">
      <c r="C495" s="4" t="s">
        <v>730</v>
      </c>
      <c r="D495" s="17" t="str">
        <f t="shared" si="14"/>
        <v>REFUGIO</v>
      </c>
      <c r="E495" s="4">
        <f t="shared" si="15"/>
        <v>8</v>
      </c>
    </row>
    <row r="496" spans="3:5">
      <c r="C496" s="4" t="s">
        <v>731</v>
      </c>
      <c r="D496" s="17" t="str">
        <f t="shared" si="14"/>
        <v>RIVIERA</v>
      </c>
      <c r="E496" s="4">
        <f t="shared" si="15"/>
        <v>8</v>
      </c>
    </row>
    <row r="497" spans="3:5">
      <c r="C497" s="4" t="s">
        <v>732</v>
      </c>
      <c r="D497" s="17" t="str">
        <f t="shared" si="14"/>
        <v>ROBSTOWN</v>
      </c>
      <c r="E497" s="4">
        <f t="shared" si="15"/>
        <v>9</v>
      </c>
    </row>
    <row r="498" spans="3:5">
      <c r="C498" s="4" t="s">
        <v>733</v>
      </c>
      <c r="D498" s="17" t="str">
        <f t="shared" si="14"/>
        <v>ROCKPORT</v>
      </c>
      <c r="E498" s="4">
        <f t="shared" si="15"/>
        <v>9</v>
      </c>
    </row>
    <row r="499" spans="3:5">
      <c r="C499" s="4" t="s">
        <v>734</v>
      </c>
      <c r="D499" s="17" t="str">
        <f t="shared" si="14"/>
        <v>SANDIA</v>
      </c>
      <c r="E499" s="4">
        <f t="shared" si="15"/>
        <v>7</v>
      </c>
    </row>
    <row r="500" spans="3:5">
      <c r="C500" s="4" t="s">
        <v>735</v>
      </c>
      <c r="D500" s="17" t="str">
        <f t="shared" si="14"/>
        <v>SAN DIEGO</v>
      </c>
      <c r="E500" s="4">
        <f t="shared" si="15"/>
        <v>10</v>
      </c>
    </row>
    <row r="501" spans="3:5">
      <c r="C501" s="4" t="s">
        <v>736</v>
      </c>
      <c r="D501" s="17" t="str">
        <f t="shared" si="14"/>
        <v>SARITA</v>
      </c>
      <c r="E501" s="4">
        <f t="shared" si="15"/>
        <v>7</v>
      </c>
    </row>
    <row r="502" spans="3:5">
      <c r="C502" s="4" t="s">
        <v>737</v>
      </c>
      <c r="D502" s="17" t="str">
        <f t="shared" si="14"/>
        <v>SINTON</v>
      </c>
      <c r="E502" s="4">
        <f t="shared" si="15"/>
        <v>7</v>
      </c>
    </row>
    <row r="503" spans="3:5">
      <c r="C503" s="4" t="s">
        <v>738</v>
      </c>
      <c r="D503" s="17" t="str">
        <f t="shared" si="14"/>
        <v>SKIDMORE</v>
      </c>
      <c r="E503" s="4">
        <f t="shared" si="15"/>
        <v>9</v>
      </c>
    </row>
    <row r="504" spans="3:5">
      <c r="C504" s="4" t="s">
        <v>739</v>
      </c>
      <c r="D504" s="17" t="str">
        <f t="shared" si="14"/>
        <v>TAFT</v>
      </c>
      <c r="E504" s="4">
        <f t="shared" si="15"/>
        <v>5</v>
      </c>
    </row>
    <row r="505" spans="3:5">
      <c r="C505" s="4" t="s">
        <v>740</v>
      </c>
      <c r="D505" s="17" t="str">
        <f t="shared" si="14"/>
        <v>TYNAN</v>
      </c>
      <c r="E505" s="4">
        <f t="shared" si="15"/>
        <v>6</v>
      </c>
    </row>
    <row r="506" spans="3:5">
      <c r="C506" s="4" t="s">
        <v>741</v>
      </c>
      <c r="D506" s="17" t="str">
        <f t="shared" si="14"/>
        <v>WOODSBORO</v>
      </c>
      <c r="E506" s="4">
        <f t="shared" si="15"/>
        <v>10</v>
      </c>
    </row>
    <row r="507" spans="3:5">
      <c r="C507" s="4" t="s">
        <v>742</v>
      </c>
      <c r="D507" s="17" t="str">
        <f t="shared" si="14"/>
        <v>CORPUS CHRISTI</v>
      </c>
      <c r="E507" s="4">
        <f t="shared" si="15"/>
        <v>15</v>
      </c>
    </row>
    <row r="508" spans="3:5">
      <c r="C508" s="4" t="s">
        <v>743</v>
      </c>
      <c r="D508" s="17" t="str">
        <f t="shared" si="14"/>
        <v>CRP CHRISTI</v>
      </c>
      <c r="E508" s="4">
        <f t="shared" si="15"/>
        <v>12</v>
      </c>
    </row>
    <row r="509" spans="3:5">
      <c r="C509" s="4" t="s">
        <v>744</v>
      </c>
      <c r="D509" s="17" t="str">
        <f t="shared" si="14"/>
        <v>MCALLEN</v>
      </c>
      <c r="E509" s="4">
        <f t="shared" si="15"/>
        <v>8</v>
      </c>
    </row>
    <row r="510" spans="3:5">
      <c r="C510" s="4" t="s">
        <v>745</v>
      </c>
      <c r="D510" s="17" t="str">
        <f t="shared" si="14"/>
        <v>ALAMO</v>
      </c>
      <c r="E510" s="4">
        <f t="shared" si="15"/>
        <v>6</v>
      </c>
    </row>
    <row r="511" spans="3:5">
      <c r="C511" s="4" t="s">
        <v>746</v>
      </c>
      <c r="D511" s="17" t="str">
        <f t="shared" si="14"/>
        <v>BROWNSVILLE</v>
      </c>
      <c r="E511" s="4">
        <f t="shared" si="15"/>
        <v>12</v>
      </c>
    </row>
    <row r="512" spans="3:5">
      <c r="C512" s="4" t="s">
        <v>747</v>
      </c>
      <c r="D512" s="17" t="str">
        <f t="shared" si="14"/>
        <v>COMBES</v>
      </c>
      <c r="E512" s="4">
        <f t="shared" si="15"/>
        <v>7</v>
      </c>
    </row>
    <row r="513" spans="3:5">
      <c r="C513" s="4" t="s">
        <v>748</v>
      </c>
      <c r="D513" s="17" t="str">
        <f t="shared" si="14"/>
        <v>DELMITA</v>
      </c>
      <c r="E513" s="4">
        <f t="shared" si="15"/>
        <v>8</v>
      </c>
    </row>
    <row r="514" spans="3:5">
      <c r="C514" s="4" t="s">
        <v>749</v>
      </c>
      <c r="D514" s="17" t="str">
        <f t="shared" si="14"/>
        <v>DONNA</v>
      </c>
      <c r="E514" s="4">
        <f t="shared" si="15"/>
        <v>6</v>
      </c>
    </row>
    <row r="515" spans="3:5">
      <c r="C515" s="4" t="s">
        <v>750</v>
      </c>
      <c r="D515" s="17" t="str">
        <f t="shared" ref="D515:D578" si="16">MID(C515,7,E515-1)</f>
        <v>EDCOUCH</v>
      </c>
      <c r="E515" s="4">
        <f t="shared" ref="E515:E578" si="17">FIND("TX",C515,1)-6</f>
        <v>8</v>
      </c>
    </row>
    <row r="516" spans="3:5">
      <c r="C516" s="4" t="s">
        <v>751</v>
      </c>
      <c r="D516" s="17" t="str">
        <f t="shared" si="16"/>
        <v>EDINBURG</v>
      </c>
      <c r="E516" s="4">
        <f t="shared" si="17"/>
        <v>9</v>
      </c>
    </row>
    <row r="517" spans="3:5">
      <c r="C517" s="4" t="s">
        <v>752</v>
      </c>
      <c r="D517" s="17" t="str">
        <f t="shared" si="16"/>
        <v>ELSA</v>
      </c>
      <c r="E517" s="4">
        <f t="shared" si="17"/>
        <v>5</v>
      </c>
    </row>
    <row r="518" spans="3:5">
      <c r="C518" s="4" t="s">
        <v>753</v>
      </c>
      <c r="D518" s="17" t="str">
        <f t="shared" si="16"/>
        <v>FALCON HEIGHTS</v>
      </c>
      <c r="E518" s="4">
        <f t="shared" si="17"/>
        <v>15</v>
      </c>
    </row>
    <row r="519" spans="3:5">
      <c r="C519" s="4" t="s">
        <v>754</v>
      </c>
      <c r="D519" s="17" t="str">
        <f t="shared" si="16"/>
        <v>GARCIASVILLE</v>
      </c>
      <c r="E519" s="4">
        <f t="shared" si="17"/>
        <v>13</v>
      </c>
    </row>
    <row r="520" spans="3:5">
      <c r="C520" s="4" t="s">
        <v>755</v>
      </c>
      <c r="D520" s="17" t="str">
        <f t="shared" si="16"/>
        <v>GRULLA</v>
      </c>
      <c r="E520" s="4">
        <f t="shared" si="17"/>
        <v>7</v>
      </c>
    </row>
    <row r="521" spans="3:5">
      <c r="C521" s="4" t="s">
        <v>756</v>
      </c>
      <c r="D521" s="17" t="str">
        <f t="shared" si="16"/>
        <v>HARGILL</v>
      </c>
      <c r="E521" s="4">
        <f t="shared" si="17"/>
        <v>8</v>
      </c>
    </row>
    <row r="522" spans="3:5">
      <c r="C522" s="4" t="s">
        <v>757</v>
      </c>
      <c r="D522" s="17" t="str">
        <f t="shared" si="16"/>
        <v>HARLINGEN</v>
      </c>
      <c r="E522" s="4">
        <f t="shared" si="17"/>
        <v>10</v>
      </c>
    </row>
    <row r="523" spans="3:5">
      <c r="C523" s="4" t="s">
        <v>758</v>
      </c>
      <c r="D523" s="17" t="str">
        <f t="shared" si="16"/>
        <v>HIDALGO</v>
      </c>
      <c r="E523" s="4">
        <f t="shared" si="17"/>
        <v>8</v>
      </c>
    </row>
    <row r="524" spans="3:5">
      <c r="C524" s="4" t="s">
        <v>759</v>
      </c>
      <c r="D524" s="17" t="str">
        <f t="shared" si="16"/>
        <v>LA BLANCA</v>
      </c>
      <c r="E524" s="4">
        <f t="shared" si="17"/>
        <v>10</v>
      </c>
    </row>
    <row r="525" spans="3:5">
      <c r="C525" s="4" t="s">
        <v>760</v>
      </c>
      <c r="D525" s="17" t="str">
        <f t="shared" si="16"/>
        <v>LA FERIA</v>
      </c>
      <c r="E525" s="4">
        <f t="shared" si="17"/>
        <v>9</v>
      </c>
    </row>
    <row r="526" spans="3:5">
      <c r="C526" s="4" t="s">
        <v>761</v>
      </c>
      <c r="D526" s="17" t="str">
        <f t="shared" si="16"/>
        <v>LA JOYA</v>
      </c>
      <c r="E526" s="4">
        <f t="shared" si="17"/>
        <v>8</v>
      </c>
    </row>
    <row r="527" spans="3:5">
      <c r="C527" s="4" t="s">
        <v>762</v>
      </c>
      <c r="D527" s="17" t="str">
        <f t="shared" si="16"/>
        <v>LASARA</v>
      </c>
      <c r="E527" s="4">
        <f t="shared" si="17"/>
        <v>7</v>
      </c>
    </row>
    <row r="528" spans="3:5">
      <c r="C528" s="4" t="s">
        <v>763</v>
      </c>
      <c r="D528" s="17" t="str">
        <f t="shared" si="16"/>
        <v>LA VILLA</v>
      </c>
      <c r="E528" s="4">
        <f t="shared" si="17"/>
        <v>9</v>
      </c>
    </row>
    <row r="529" spans="3:5">
      <c r="C529" s="4" t="s">
        <v>764</v>
      </c>
      <c r="D529" s="17" t="str">
        <f t="shared" si="16"/>
        <v>LINN</v>
      </c>
      <c r="E529" s="4">
        <f t="shared" si="17"/>
        <v>5</v>
      </c>
    </row>
    <row r="530" spans="3:5">
      <c r="C530" s="4" t="s">
        <v>765</v>
      </c>
      <c r="D530" s="17" t="str">
        <f t="shared" si="16"/>
        <v>LOPENO</v>
      </c>
      <c r="E530" s="4">
        <f t="shared" si="17"/>
        <v>7</v>
      </c>
    </row>
    <row r="531" spans="3:5">
      <c r="C531" s="4" t="s">
        <v>766</v>
      </c>
      <c r="D531" s="17" t="str">
        <f t="shared" si="16"/>
        <v>LOS EBANOS</v>
      </c>
      <c r="E531" s="4">
        <f t="shared" si="17"/>
        <v>11</v>
      </c>
    </row>
    <row r="532" spans="3:5">
      <c r="C532" s="4" t="s">
        <v>767</v>
      </c>
      <c r="D532" s="17" t="str">
        <f t="shared" si="16"/>
        <v>LOS FRESNOS</v>
      </c>
      <c r="E532" s="4">
        <f t="shared" si="17"/>
        <v>12</v>
      </c>
    </row>
    <row r="533" spans="3:5">
      <c r="C533" s="4" t="s">
        <v>768</v>
      </c>
      <c r="D533" s="17" t="str">
        <f t="shared" si="16"/>
        <v>LOS INDIOS</v>
      </c>
      <c r="E533" s="4">
        <f t="shared" si="17"/>
        <v>11</v>
      </c>
    </row>
    <row r="534" spans="3:5">
      <c r="C534" s="4" t="s">
        <v>769</v>
      </c>
      <c r="D534" s="17" t="str">
        <f t="shared" si="16"/>
        <v>LOZANO</v>
      </c>
      <c r="E534" s="4">
        <f t="shared" si="17"/>
        <v>7</v>
      </c>
    </row>
    <row r="535" spans="3:5">
      <c r="C535" s="4" t="s">
        <v>770</v>
      </c>
      <c r="D535" s="17" t="str">
        <f t="shared" si="16"/>
        <v>LYFORD</v>
      </c>
      <c r="E535" s="4">
        <f t="shared" si="17"/>
        <v>7</v>
      </c>
    </row>
    <row r="536" spans="3:5">
      <c r="C536" s="4" t="s">
        <v>771</v>
      </c>
      <c r="D536" s="17" t="str">
        <f t="shared" si="16"/>
        <v>MERCEDES</v>
      </c>
      <c r="E536" s="4">
        <f t="shared" si="17"/>
        <v>9</v>
      </c>
    </row>
    <row r="537" spans="3:5">
      <c r="C537" s="4" t="s">
        <v>772</v>
      </c>
      <c r="D537" s="17" t="str">
        <f t="shared" si="16"/>
        <v>MISSION</v>
      </c>
      <c r="E537" s="4">
        <f t="shared" si="17"/>
        <v>8</v>
      </c>
    </row>
    <row r="538" spans="3:5">
      <c r="C538" s="4" t="s">
        <v>773</v>
      </c>
      <c r="D538" s="17" t="str">
        <f t="shared" si="16"/>
        <v>OLMITO</v>
      </c>
      <c r="E538" s="4">
        <f t="shared" si="17"/>
        <v>7</v>
      </c>
    </row>
    <row r="539" spans="3:5">
      <c r="C539" s="4" t="s">
        <v>774</v>
      </c>
      <c r="D539" s="17" t="str">
        <f t="shared" si="16"/>
        <v>PENITAS</v>
      </c>
      <c r="E539" s="4">
        <f t="shared" si="17"/>
        <v>8</v>
      </c>
    </row>
    <row r="540" spans="3:5">
      <c r="C540" s="4" t="s">
        <v>775</v>
      </c>
      <c r="D540" s="17" t="str">
        <f t="shared" si="16"/>
        <v>PHARR</v>
      </c>
      <c r="E540" s="4">
        <f t="shared" si="17"/>
        <v>6</v>
      </c>
    </row>
    <row r="541" spans="3:5">
      <c r="C541" s="4" t="s">
        <v>776</v>
      </c>
      <c r="D541" s="17" t="str">
        <f t="shared" si="16"/>
        <v>PORT ISABEL</v>
      </c>
      <c r="E541" s="4">
        <f t="shared" si="17"/>
        <v>12</v>
      </c>
    </row>
    <row r="542" spans="3:5">
      <c r="C542" s="4" t="s">
        <v>777</v>
      </c>
      <c r="D542" s="17" t="str">
        <f t="shared" si="16"/>
        <v>PROGRESO</v>
      </c>
      <c r="E542" s="4">
        <f t="shared" si="17"/>
        <v>9</v>
      </c>
    </row>
    <row r="543" spans="3:5">
      <c r="C543" s="4" t="s">
        <v>778</v>
      </c>
      <c r="D543" s="17" t="str">
        <f t="shared" si="16"/>
        <v>RAYMONDVILLE</v>
      </c>
      <c r="E543" s="4">
        <f t="shared" si="17"/>
        <v>13</v>
      </c>
    </row>
    <row r="544" spans="3:5">
      <c r="C544" s="4" t="s">
        <v>779</v>
      </c>
      <c r="D544" s="17" t="str">
        <f t="shared" si="16"/>
        <v>RIO GRANDE CITY</v>
      </c>
      <c r="E544" s="4">
        <f t="shared" si="17"/>
        <v>16</v>
      </c>
    </row>
    <row r="545" spans="3:5">
      <c r="C545" s="4" t="s">
        <v>780</v>
      </c>
      <c r="D545" s="17" t="str">
        <f t="shared" si="16"/>
        <v>RIO HONDO</v>
      </c>
      <c r="E545" s="4">
        <f t="shared" si="17"/>
        <v>10</v>
      </c>
    </row>
    <row r="546" spans="3:5">
      <c r="C546" s="4" t="s">
        <v>781</v>
      </c>
      <c r="D546" s="17" t="str">
        <f t="shared" si="16"/>
        <v>ROMA</v>
      </c>
      <c r="E546" s="4">
        <f t="shared" si="17"/>
        <v>5</v>
      </c>
    </row>
    <row r="547" spans="3:5">
      <c r="C547" s="4" t="s">
        <v>782</v>
      </c>
      <c r="D547" s="17" t="str">
        <f t="shared" si="16"/>
        <v>SALINENO</v>
      </c>
      <c r="E547" s="4">
        <f t="shared" si="17"/>
        <v>9</v>
      </c>
    </row>
    <row r="548" spans="3:5">
      <c r="C548" s="4" t="s">
        <v>783</v>
      </c>
      <c r="D548" s="17" t="str">
        <f t="shared" si="16"/>
        <v>SAN BENITO</v>
      </c>
      <c r="E548" s="4">
        <f t="shared" si="17"/>
        <v>11</v>
      </c>
    </row>
    <row r="549" spans="3:5">
      <c r="C549" s="4" t="s">
        <v>784</v>
      </c>
      <c r="D549" s="17" t="str">
        <f t="shared" si="16"/>
        <v>SAN ISIDRO</v>
      </c>
      <c r="E549" s="4">
        <f t="shared" si="17"/>
        <v>11</v>
      </c>
    </row>
    <row r="550" spans="3:5">
      <c r="C550" s="4" t="s">
        <v>785</v>
      </c>
      <c r="D550" s="17" t="str">
        <f t="shared" si="16"/>
        <v>SAN JUAN</v>
      </c>
      <c r="E550" s="4">
        <f t="shared" si="17"/>
        <v>9</v>
      </c>
    </row>
    <row r="551" spans="3:5">
      <c r="C551" s="4" t="s">
        <v>786</v>
      </c>
      <c r="D551" s="17" t="str">
        <f t="shared" si="16"/>
        <v>SAN PERLITA</v>
      </c>
      <c r="E551" s="4">
        <f t="shared" si="17"/>
        <v>12</v>
      </c>
    </row>
    <row r="552" spans="3:5">
      <c r="C552" s="4" t="s">
        <v>787</v>
      </c>
      <c r="D552" s="17" t="str">
        <f t="shared" si="16"/>
        <v>SANTA ELENA</v>
      </c>
      <c r="E552" s="4">
        <f t="shared" si="17"/>
        <v>12</v>
      </c>
    </row>
    <row r="553" spans="3:5">
      <c r="C553" s="4" t="s">
        <v>788</v>
      </c>
      <c r="D553" s="17" t="str">
        <f t="shared" si="16"/>
        <v>SANTA MARIA</v>
      </c>
      <c r="E553" s="4">
        <f t="shared" si="17"/>
        <v>12</v>
      </c>
    </row>
    <row r="554" spans="3:5">
      <c r="C554" s="4" t="s">
        <v>789</v>
      </c>
      <c r="D554" s="17" t="str">
        <f t="shared" si="16"/>
        <v>SANTA ROSA</v>
      </c>
      <c r="E554" s="4">
        <f t="shared" si="17"/>
        <v>11</v>
      </c>
    </row>
    <row r="555" spans="3:5">
      <c r="C555" s="4" t="s">
        <v>790</v>
      </c>
      <c r="D555" s="17" t="str">
        <f t="shared" si="16"/>
        <v>SEBASTIAN</v>
      </c>
      <c r="E555" s="4">
        <f t="shared" si="17"/>
        <v>10</v>
      </c>
    </row>
    <row r="556" spans="3:5">
      <c r="C556" s="4" t="s">
        <v>791</v>
      </c>
      <c r="D556" s="17" t="str">
        <f t="shared" si="16"/>
        <v>SULLIVAN CITY</v>
      </c>
      <c r="E556" s="4">
        <f t="shared" si="17"/>
        <v>14</v>
      </c>
    </row>
    <row r="557" spans="3:5">
      <c r="C557" s="4" t="s">
        <v>792</v>
      </c>
      <c r="D557" s="17" t="str">
        <f t="shared" si="16"/>
        <v>WESLACO</v>
      </c>
      <c r="E557" s="4">
        <f t="shared" si="17"/>
        <v>8</v>
      </c>
    </row>
    <row r="558" spans="3:5">
      <c r="C558" s="4" t="s">
        <v>793</v>
      </c>
      <c r="D558" s="17" t="str">
        <f t="shared" si="16"/>
        <v>SOUTH PADRE ISLAND</v>
      </c>
      <c r="E558" s="4">
        <f t="shared" si="17"/>
        <v>19</v>
      </c>
    </row>
    <row r="559" spans="3:5">
      <c r="C559" s="4" t="s">
        <v>794</v>
      </c>
      <c r="D559" s="17" t="str">
        <f t="shared" si="16"/>
        <v>PORT MANSFIELD</v>
      </c>
      <c r="E559" s="4">
        <f t="shared" si="17"/>
        <v>15</v>
      </c>
    </row>
    <row r="560" spans="3:5">
      <c r="C560" s="4" t="s">
        <v>795</v>
      </c>
      <c r="D560" s="17" t="str">
        <f t="shared" si="16"/>
        <v>BASTROP</v>
      </c>
      <c r="E560" s="4">
        <f t="shared" si="17"/>
        <v>8</v>
      </c>
    </row>
    <row r="561" spans="3:5">
      <c r="C561" s="4" t="s">
        <v>796</v>
      </c>
      <c r="D561" s="17" t="str">
        <f t="shared" si="16"/>
        <v>BELMONT</v>
      </c>
      <c r="E561" s="4">
        <f t="shared" si="17"/>
        <v>8</v>
      </c>
    </row>
    <row r="562" spans="3:5">
      <c r="C562" s="4" t="s">
        <v>797</v>
      </c>
      <c r="D562" s="17" t="str">
        <f t="shared" si="16"/>
        <v>BERTRAM</v>
      </c>
      <c r="E562" s="4">
        <f t="shared" si="17"/>
        <v>8</v>
      </c>
    </row>
    <row r="563" spans="3:5">
      <c r="C563" s="4" t="s">
        <v>798</v>
      </c>
      <c r="D563" s="17" t="str">
        <f t="shared" si="16"/>
        <v>BLANCO</v>
      </c>
      <c r="E563" s="4">
        <f t="shared" si="17"/>
        <v>7</v>
      </c>
    </row>
    <row r="564" spans="3:5">
      <c r="C564" s="4" t="s">
        <v>799</v>
      </c>
      <c r="D564" s="17" t="str">
        <f t="shared" si="16"/>
        <v>BLUFFTON</v>
      </c>
      <c r="E564" s="4">
        <f t="shared" si="17"/>
        <v>9</v>
      </c>
    </row>
    <row r="565" spans="3:5">
      <c r="C565" s="4" t="s">
        <v>800</v>
      </c>
      <c r="D565" s="17" t="str">
        <f t="shared" si="16"/>
        <v>BRIGGS</v>
      </c>
      <c r="E565" s="4">
        <f t="shared" si="17"/>
        <v>7</v>
      </c>
    </row>
    <row r="566" spans="3:5">
      <c r="C566" s="4" t="s">
        <v>801</v>
      </c>
      <c r="D566" s="17" t="str">
        <f t="shared" si="16"/>
        <v>BUCHANAN DAM</v>
      </c>
      <c r="E566" s="4">
        <f t="shared" si="17"/>
        <v>13</v>
      </c>
    </row>
    <row r="567" spans="3:5">
      <c r="C567" s="4" t="s">
        <v>802</v>
      </c>
      <c r="D567" s="17" t="str">
        <f t="shared" si="16"/>
        <v>BUDA</v>
      </c>
      <c r="E567" s="4">
        <f t="shared" si="17"/>
        <v>5</v>
      </c>
    </row>
    <row r="568" spans="3:5">
      <c r="C568" s="4" t="s">
        <v>803</v>
      </c>
      <c r="D568" s="17" t="str">
        <f t="shared" si="16"/>
        <v>BURNET</v>
      </c>
      <c r="E568" s="4">
        <f t="shared" si="17"/>
        <v>7</v>
      </c>
    </row>
    <row r="569" spans="3:5">
      <c r="C569" s="4" t="s">
        <v>804</v>
      </c>
      <c r="D569" s="17" t="str">
        <f t="shared" si="16"/>
        <v>CEDAR CREEK</v>
      </c>
      <c r="E569" s="4">
        <f t="shared" si="17"/>
        <v>12</v>
      </c>
    </row>
    <row r="570" spans="3:5">
      <c r="C570" s="4" t="s">
        <v>805</v>
      </c>
      <c r="D570" s="17" t="str">
        <f t="shared" si="16"/>
        <v>CEDAR PARK</v>
      </c>
      <c r="E570" s="4">
        <f t="shared" si="17"/>
        <v>11</v>
      </c>
    </row>
    <row r="571" spans="3:5">
      <c r="C571" s="4" t="s">
        <v>806</v>
      </c>
      <c r="D571" s="17" t="str">
        <f t="shared" si="16"/>
        <v>COST</v>
      </c>
      <c r="E571" s="4">
        <f t="shared" si="17"/>
        <v>5</v>
      </c>
    </row>
    <row r="572" spans="3:5">
      <c r="C572" s="4" t="s">
        <v>807</v>
      </c>
      <c r="D572" s="17" t="str">
        <f t="shared" si="16"/>
        <v>COUPLAND</v>
      </c>
      <c r="E572" s="4">
        <f t="shared" si="17"/>
        <v>9</v>
      </c>
    </row>
    <row r="573" spans="3:5">
      <c r="C573" s="4" t="s">
        <v>808</v>
      </c>
      <c r="D573" s="17" t="str">
        <f t="shared" si="16"/>
        <v>DALE</v>
      </c>
      <c r="E573" s="4">
        <f t="shared" si="17"/>
        <v>5</v>
      </c>
    </row>
    <row r="574" spans="3:5">
      <c r="C574" s="4" t="s">
        <v>809</v>
      </c>
      <c r="D574" s="17" t="str">
        <f t="shared" si="16"/>
        <v>DEL VALLE</v>
      </c>
      <c r="E574" s="4">
        <f t="shared" si="17"/>
        <v>10</v>
      </c>
    </row>
    <row r="575" spans="3:5">
      <c r="C575" s="4" t="s">
        <v>810</v>
      </c>
      <c r="D575" s="17" t="str">
        <f t="shared" si="16"/>
        <v>DOSS</v>
      </c>
      <c r="E575" s="4">
        <f t="shared" si="17"/>
        <v>5</v>
      </c>
    </row>
    <row r="576" spans="3:5">
      <c r="C576" s="4" t="s">
        <v>811</v>
      </c>
      <c r="D576" s="17" t="str">
        <f t="shared" si="16"/>
        <v>DRIFTWOOD</v>
      </c>
      <c r="E576" s="4">
        <f t="shared" si="17"/>
        <v>10</v>
      </c>
    </row>
    <row r="577" spans="3:5">
      <c r="C577" s="4" t="s">
        <v>812</v>
      </c>
      <c r="D577" s="17" t="str">
        <f t="shared" si="16"/>
        <v>DRIPPING SPRINGS</v>
      </c>
      <c r="E577" s="4">
        <f t="shared" si="17"/>
        <v>17</v>
      </c>
    </row>
    <row r="578" spans="3:5">
      <c r="C578" s="4" t="s">
        <v>813</v>
      </c>
      <c r="D578" s="17" t="str">
        <f t="shared" si="16"/>
        <v>ELGIN</v>
      </c>
      <c r="E578" s="4">
        <f t="shared" si="17"/>
        <v>6</v>
      </c>
    </row>
    <row r="579" spans="3:5">
      <c r="C579" s="4" t="s">
        <v>814</v>
      </c>
      <c r="D579" s="17" t="str">
        <f t="shared" ref="D579:D642" si="18">MID(C579,7,E579-1)</f>
        <v>FENTRESS</v>
      </c>
      <c r="E579" s="4">
        <f t="shared" ref="E579:E642" si="19">FIND("TX",C579,1)-6</f>
        <v>9</v>
      </c>
    </row>
    <row r="580" spans="3:5">
      <c r="C580" s="4" t="s">
        <v>815</v>
      </c>
      <c r="D580" s="17" t="str">
        <f t="shared" si="18"/>
        <v>FISCHER</v>
      </c>
      <c r="E580" s="4">
        <f t="shared" si="19"/>
        <v>8</v>
      </c>
    </row>
    <row r="581" spans="3:5">
      <c r="C581" s="4" t="s">
        <v>816</v>
      </c>
      <c r="D581" s="17" t="str">
        <f t="shared" si="18"/>
        <v>FREDERICKSBURG</v>
      </c>
      <c r="E581" s="4">
        <f t="shared" si="19"/>
        <v>15</v>
      </c>
    </row>
    <row r="582" spans="3:5">
      <c r="C582" s="4" t="s">
        <v>817</v>
      </c>
      <c r="D582" s="17" t="str">
        <f t="shared" si="18"/>
        <v>GEORGETOWN</v>
      </c>
      <c r="E582" s="4">
        <f t="shared" si="19"/>
        <v>11</v>
      </c>
    </row>
    <row r="583" spans="3:5">
      <c r="C583" s="4" t="s">
        <v>818</v>
      </c>
      <c r="D583" s="17" t="str">
        <f t="shared" si="18"/>
        <v>GONZALES</v>
      </c>
      <c r="E583" s="4">
        <f t="shared" si="19"/>
        <v>9</v>
      </c>
    </row>
    <row r="584" spans="3:5">
      <c r="C584" s="4" t="s">
        <v>819</v>
      </c>
      <c r="D584" s="17" t="str">
        <f t="shared" si="18"/>
        <v>HARPER</v>
      </c>
      <c r="E584" s="4">
        <f t="shared" si="19"/>
        <v>7</v>
      </c>
    </row>
    <row r="585" spans="3:5">
      <c r="C585" s="4" t="s">
        <v>820</v>
      </c>
      <c r="D585" s="17" t="str">
        <f t="shared" si="18"/>
        <v>HARWOOD</v>
      </c>
      <c r="E585" s="4">
        <f t="shared" si="19"/>
        <v>8</v>
      </c>
    </row>
    <row r="586" spans="3:5">
      <c r="C586" s="4" t="s">
        <v>821</v>
      </c>
      <c r="D586" s="17" t="str">
        <f t="shared" si="18"/>
        <v>HUTTO</v>
      </c>
      <c r="E586" s="4">
        <f t="shared" si="19"/>
        <v>6</v>
      </c>
    </row>
    <row r="587" spans="3:5">
      <c r="C587" s="4" t="s">
        <v>822</v>
      </c>
      <c r="D587" s="17" t="str">
        <f t="shared" si="18"/>
        <v>HYE</v>
      </c>
      <c r="E587" s="4">
        <f t="shared" si="19"/>
        <v>4</v>
      </c>
    </row>
    <row r="588" spans="3:5">
      <c r="C588" s="4" t="s">
        <v>823</v>
      </c>
      <c r="D588" s="17" t="str">
        <f t="shared" si="18"/>
        <v>JOHNSON CITY</v>
      </c>
      <c r="E588" s="4">
        <f t="shared" si="19"/>
        <v>13</v>
      </c>
    </row>
    <row r="589" spans="3:5">
      <c r="C589" s="4" t="s">
        <v>824</v>
      </c>
      <c r="D589" s="17" t="str">
        <f t="shared" si="18"/>
        <v>KINGSBURY</v>
      </c>
      <c r="E589" s="4">
        <f t="shared" si="19"/>
        <v>10</v>
      </c>
    </row>
    <row r="590" spans="3:5">
      <c r="C590" s="4" t="s">
        <v>825</v>
      </c>
      <c r="D590" s="17" t="str">
        <f t="shared" si="18"/>
        <v>KINGSLAND</v>
      </c>
      <c r="E590" s="4">
        <f t="shared" si="19"/>
        <v>10</v>
      </c>
    </row>
    <row r="591" spans="3:5">
      <c r="C591" s="4" t="s">
        <v>826</v>
      </c>
      <c r="D591" s="17" t="str">
        <f t="shared" si="18"/>
        <v>KYLE</v>
      </c>
      <c r="E591" s="4">
        <f t="shared" si="19"/>
        <v>5</v>
      </c>
    </row>
    <row r="592" spans="3:5">
      <c r="C592" s="4" t="s">
        <v>827</v>
      </c>
      <c r="D592" s="17" t="str">
        <f t="shared" si="18"/>
        <v>LEANDER</v>
      </c>
      <c r="E592" s="4">
        <f t="shared" si="19"/>
        <v>8</v>
      </c>
    </row>
    <row r="593" spans="3:5">
      <c r="C593" s="4" t="s">
        <v>828</v>
      </c>
      <c r="D593" s="17" t="str">
        <f t="shared" si="18"/>
        <v>LIBERTY HILL</v>
      </c>
      <c r="E593" s="4">
        <f t="shared" si="19"/>
        <v>13</v>
      </c>
    </row>
    <row r="594" spans="3:5">
      <c r="C594" s="4" t="s">
        <v>829</v>
      </c>
      <c r="D594" s="17" t="str">
        <f t="shared" si="18"/>
        <v>LLANO</v>
      </c>
      <c r="E594" s="4">
        <f t="shared" si="19"/>
        <v>6</v>
      </c>
    </row>
    <row r="595" spans="3:5">
      <c r="C595" s="4" t="s">
        <v>830</v>
      </c>
      <c r="D595" s="17" t="str">
        <f t="shared" si="18"/>
        <v>LOCKHART</v>
      </c>
      <c r="E595" s="4">
        <f t="shared" si="19"/>
        <v>9</v>
      </c>
    </row>
    <row r="596" spans="3:5">
      <c r="C596" s="4" t="s">
        <v>831</v>
      </c>
      <c r="D596" s="17" t="str">
        <f t="shared" si="18"/>
        <v>LULING</v>
      </c>
      <c r="E596" s="4">
        <f t="shared" si="19"/>
        <v>7</v>
      </c>
    </row>
    <row r="597" spans="3:5">
      <c r="C597" s="4" t="s">
        <v>832</v>
      </c>
      <c r="D597" s="17" t="str">
        <f t="shared" si="18"/>
        <v>MC DADE</v>
      </c>
      <c r="E597" s="4">
        <f t="shared" si="19"/>
        <v>8</v>
      </c>
    </row>
    <row r="598" spans="3:5">
      <c r="C598" s="4" t="s">
        <v>833</v>
      </c>
      <c r="D598" s="17" t="str">
        <f t="shared" si="18"/>
        <v>MC NEIL</v>
      </c>
      <c r="E598" s="4">
        <f t="shared" si="19"/>
        <v>8</v>
      </c>
    </row>
    <row r="599" spans="3:5">
      <c r="C599" s="4" t="s">
        <v>834</v>
      </c>
      <c r="D599" s="17" t="str">
        <f t="shared" si="18"/>
        <v>MANCHACA</v>
      </c>
      <c r="E599" s="4">
        <f t="shared" si="19"/>
        <v>9</v>
      </c>
    </row>
    <row r="600" spans="3:5">
      <c r="C600" s="4" t="s">
        <v>835</v>
      </c>
      <c r="D600" s="17" t="str">
        <f t="shared" si="18"/>
        <v>MANOR</v>
      </c>
      <c r="E600" s="4">
        <f t="shared" si="19"/>
        <v>6</v>
      </c>
    </row>
    <row r="601" spans="3:5">
      <c r="C601" s="4" t="s">
        <v>836</v>
      </c>
      <c r="D601" s="17" t="str">
        <f t="shared" si="18"/>
        <v>MARBLE FALLS</v>
      </c>
      <c r="E601" s="4">
        <f t="shared" si="19"/>
        <v>13</v>
      </c>
    </row>
    <row r="602" spans="3:5">
      <c r="C602" s="4" t="s">
        <v>837</v>
      </c>
      <c r="D602" s="17" t="str">
        <f t="shared" si="18"/>
        <v>MARTINDALE</v>
      </c>
      <c r="E602" s="4">
        <f t="shared" si="19"/>
        <v>11</v>
      </c>
    </row>
    <row r="603" spans="3:5">
      <c r="C603" s="4" t="s">
        <v>838</v>
      </c>
      <c r="D603" s="17" t="str">
        <f t="shared" si="18"/>
        <v>MAXWELL</v>
      </c>
      <c r="E603" s="4">
        <f t="shared" si="19"/>
        <v>8</v>
      </c>
    </row>
    <row r="604" spans="3:5">
      <c r="C604" s="4" t="s">
        <v>839</v>
      </c>
      <c r="D604" s="17" t="str">
        <f t="shared" si="18"/>
        <v>HORSESHOE BAY</v>
      </c>
      <c r="E604" s="4">
        <f t="shared" si="19"/>
        <v>14</v>
      </c>
    </row>
    <row r="605" spans="3:5">
      <c r="C605" s="4" t="s">
        <v>840</v>
      </c>
      <c r="D605" s="17" t="str">
        <f t="shared" si="18"/>
        <v>OTTINE</v>
      </c>
      <c r="E605" s="4">
        <f t="shared" si="19"/>
        <v>7</v>
      </c>
    </row>
    <row r="606" spans="3:5">
      <c r="C606" s="4" t="s">
        <v>841</v>
      </c>
      <c r="D606" s="17" t="str">
        <f t="shared" si="18"/>
        <v>PAIGE</v>
      </c>
      <c r="E606" s="4">
        <f t="shared" si="19"/>
        <v>6</v>
      </c>
    </row>
    <row r="607" spans="3:5">
      <c r="C607" s="4" t="s">
        <v>842</v>
      </c>
      <c r="D607" s="17" t="str">
        <f t="shared" si="18"/>
        <v>PFLUGERVILLE</v>
      </c>
      <c r="E607" s="4">
        <f t="shared" si="19"/>
        <v>13</v>
      </c>
    </row>
    <row r="608" spans="3:5">
      <c r="C608" s="4" t="s">
        <v>843</v>
      </c>
      <c r="D608" s="17" t="str">
        <f t="shared" si="18"/>
        <v>PRAIRIE LEA</v>
      </c>
      <c r="E608" s="4">
        <f t="shared" si="19"/>
        <v>12</v>
      </c>
    </row>
    <row r="609" spans="3:5">
      <c r="C609" s="4" t="s">
        <v>844</v>
      </c>
      <c r="D609" s="17" t="str">
        <f t="shared" si="18"/>
        <v>RED ROCK</v>
      </c>
      <c r="E609" s="4">
        <f t="shared" si="19"/>
        <v>9</v>
      </c>
    </row>
    <row r="610" spans="3:5">
      <c r="C610" s="4" t="s">
        <v>845</v>
      </c>
      <c r="D610" s="17" t="str">
        <f t="shared" si="18"/>
        <v>ROUND MOUNTAIN</v>
      </c>
      <c r="E610" s="4">
        <f t="shared" si="19"/>
        <v>15</v>
      </c>
    </row>
    <row r="611" spans="3:5">
      <c r="C611" s="4" t="s">
        <v>846</v>
      </c>
      <c r="D611" s="17" t="str">
        <f t="shared" si="18"/>
        <v>ROUND ROCK</v>
      </c>
      <c r="E611" s="4">
        <f t="shared" si="19"/>
        <v>11</v>
      </c>
    </row>
    <row r="612" spans="3:5">
      <c r="C612" s="4" t="s">
        <v>847</v>
      </c>
      <c r="D612" s="17" t="str">
        <f t="shared" si="18"/>
        <v>SAN MARCOS</v>
      </c>
      <c r="E612" s="4">
        <f t="shared" si="19"/>
        <v>11</v>
      </c>
    </row>
    <row r="613" spans="3:5">
      <c r="C613" s="4" t="s">
        <v>848</v>
      </c>
      <c r="D613" s="17" t="str">
        <f t="shared" si="18"/>
        <v>SPICEWOOD</v>
      </c>
      <c r="E613" s="4">
        <f t="shared" si="19"/>
        <v>10</v>
      </c>
    </row>
    <row r="614" spans="3:5">
      <c r="C614" s="4" t="s">
        <v>849</v>
      </c>
      <c r="D614" s="17" t="str">
        <f t="shared" si="18"/>
        <v>STAPLES</v>
      </c>
      <c r="E614" s="4">
        <f t="shared" si="19"/>
        <v>8</v>
      </c>
    </row>
    <row r="615" spans="3:5">
      <c r="C615" s="4" t="s">
        <v>850</v>
      </c>
      <c r="D615" s="17" t="str">
        <f t="shared" si="18"/>
        <v>STONEWALL</v>
      </c>
      <c r="E615" s="4">
        <f t="shared" si="19"/>
        <v>10</v>
      </c>
    </row>
    <row r="616" spans="3:5">
      <c r="C616" s="4" t="s">
        <v>851</v>
      </c>
      <c r="D616" s="17" t="str">
        <f t="shared" si="18"/>
        <v>TOW</v>
      </c>
      <c r="E616" s="4">
        <f t="shared" si="19"/>
        <v>4</v>
      </c>
    </row>
    <row r="617" spans="3:5">
      <c r="C617" s="4" t="s">
        <v>852</v>
      </c>
      <c r="D617" s="17" t="str">
        <f t="shared" si="18"/>
        <v>WALBURG</v>
      </c>
      <c r="E617" s="4">
        <f t="shared" si="19"/>
        <v>8</v>
      </c>
    </row>
    <row r="618" spans="3:5">
      <c r="C618" s="4" t="s">
        <v>853</v>
      </c>
      <c r="D618" s="17" t="str">
        <f t="shared" si="18"/>
        <v>WEIR</v>
      </c>
      <c r="E618" s="4">
        <f t="shared" si="19"/>
        <v>5</v>
      </c>
    </row>
    <row r="619" spans="3:5">
      <c r="C619" s="4" t="s">
        <v>854</v>
      </c>
      <c r="D619" s="17" t="str">
        <f t="shared" si="18"/>
        <v>WILLOW CITY</v>
      </c>
      <c r="E619" s="4">
        <f t="shared" si="19"/>
        <v>12</v>
      </c>
    </row>
    <row r="620" spans="3:5">
      <c r="C620" s="4" t="s">
        <v>855</v>
      </c>
      <c r="D620" s="17" t="str">
        <f t="shared" si="18"/>
        <v>WIMBERLEY</v>
      </c>
      <c r="E620" s="4">
        <f t="shared" si="19"/>
        <v>10</v>
      </c>
    </row>
    <row r="621" spans="3:5">
      <c r="C621" s="4" t="s">
        <v>856</v>
      </c>
      <c r="D621" s="17" t="str">
        <f t="shared" si="18"/>
        <v>WRIGHTSBORO</v>
      </c>
      <c r="E621" s="4">
        <f t="shared" si="19"/>
        <v>12</v>
      </c>
    </row>
    <row r="622" spans="3:5">
      <c r="C622" s="4" t="s">
        <v>857</v>
      </c>
      <c r="D622" s="17" t="str">
        <f t="shared" si="18"/>
        <v>AUSTIN</v>
      </c>
      <c r="E622" s="4">
        <f t="shared" si="19"/>
        <v>7</v>
      </c>
    </row>
    <row r="623" spans="3:5">
      <c r="C623" s="4" t="s">
        <v>858</v>
      </c>
      <c r="D623" s="17" t="str">
        <f t="shared" si="18"/>
        <v>UVALDE</v>
      </c>
      <c r="E623" s="4">
        <f t="shared" si="19"/>
        <v>7</v>
      </c>
    </row>
    <row r="624" spans="3:5">
      <c r="C624" s="4" t="s">
        <v>859</v>
      </c>
      <c r="D624" s="17" t="str">
        <f t="shared" si="18"/>
        <v>ASHERTON</v>
      </c>
      <c r="E624" s="4">
        <f t="shared" si="19"/>
        <v>9</v>
      </c>
    </row>
    <row r="625" spans="3:5">
      <c r="C625" s="4" t="s">
        <v>860</v>
      </c>
      <c r="D625" s="17" t="str">
        <f t="shared" si="18"/>
        <v>BARKSDALE</v>
      </c>
      <c r="E625" s="4">
        <f t="shared" si="19"/>
        <v>10</v>
      </c>
    </row>
    <row r="626" spans="3:5">
      <c r="C626" s="4" t="s">
        <v>861</v>
      </c>
      <c r="D626" s="17" t="str">
        <f t="shared" si="18"/>
        <v>BATESVILLE</v>
      </c>
      <c r="E626" s="4">
        <f t="shared" si="19"/>
        <v>11</v>
      </c>
    </row>
    <row r="627" spans="3:5">
      <c r="C627" s="4" t="s">
        <v>862</v>
      </c>
      <c r="D627" s="17" t="str">
        <f t="shared" si="18"/>
        <v>BIG WELLS</v>
      </c>
      <c r="E627" s="4">
        <f t="shared" si="19"/>
        <v>10</v>
      </c>
    </row>
    <row r="628" spans="3:5">
      <c r="C628" s="4" t="s">
        <v>863</v>
      </c>
      <c r="D628" s="17" t="str">
        <f t="shared" si="18"/>
        <v>BRACKETTVILLE</v>
      </c>
      <c r="E628" s="4">
        <f t="shared" si="19"/>
        <v>14</v>
      </c>
    </row>
    <row r="629" spans="3:5">
      <c r="C629" s="4" t="s">
        <v>864</v>
      </c>
      <c r="D629" s="17" t="str">
        <f t="shared" si="18"/>
        <v>CAMP WOOD</v>
      </c>
      <c r="E629" s="4">
        <f t="shared" si="19"/>
        <v>10</v>
      </c>
    </row>
    <row r="630" spans="3:5">
      <c r="C630" s="4" t="s">
        <v>865</v>
      </c>
      <c r="D630" s="17" t="str">
        <f t="shared" si="18"/>
        <v>CARRIZO SPRINGS</v>
      </c>
      <c r="E630" s="4">
        <f t="shared" si="19"/>
        <v>16</v>
      </c>
    </row>
    <row r="631" spans="3:5">
      <c r="C631" s="4" t="s">
        <v>866</v>
      </c>
      <c r="D631" s="17" t="str">
        <f t="shared" si="18"/>
        <v>CATARINA</v>
      </c>
      <c r="E631" s="4">
        <f t="shared" si="19"/>
        <v>9</v>
      </c>
    </row>
    <row r="632" spans="3:5">
      <c r="C632" s="4" t="s">
        <v>867</v>
      </c>
      <c r="D632" s="17" t="str">
        <f t="shared" si="18"/>
        <v>COMSTOCK</v>
      </c>
      <c r="E632" s="4">
        <f t="shared" si="19"/>
        <v>9</v>
      </c>
    </row>
    <row r="633" spans="3:5">
      <c r="C633" s="4" t="s">
        <v>868</v>
      </c>
      <c r="D633" s="17" t="str">
        <f t="shared" si="18"/>
        <v>CONCAN</v>
      </c>
      <c r="E633" s="4">
        <f t="shared" si="19"/>
        <v>7</v>
      </c>
    </row>
    <row r="634" spans="3:5">
      <c r="C634" s="4" t="s">
        <v>869</v>
      </c>
      <c r="D634" s="17" t="str">
        <f t="shared" si="18"/>
        <v>CRYSTAL CITY</v>
      </c>
      <c r="E634" s="4">
        <f t="shared" si="19"/>
        <v>13</v>
      </c>
    </row>
    <row r="635" spans="3:5">
      <c r="C635" s="4" t="s">
        <v>870</v>
      </c>
      <c r="D635" s="17" t="str">
        <f t="shared" si="18"/>
        <v>DEL RIO</v>
      </c>
      <c r="E635" s="4">
        <f t="shared" si="19"/>
        <v>8</v>
      </c>
    </row>
    <row r="636" spans="3:5">
      <c r="C636" s="4" t="s">
        <v>871</v>
      </c>
      <c r="D636" s="17" t="str">
        <f t="shared" si="18"/>
        <v>LAUGHLIN A F B</v>
      </c>
      <c r="E636" s="4">
        <f t="shared" si="19"/>
        <v>15</v>
      </c>
    </row>
    <row r="637" spans="3:5">
      <c r="C637" s="4" t="s">
        <v>872</v>
      </c>
      <c r="D637" s="17" t="str">
        <f t="shared" si="18"/>
        <v>D HANIS</v>
      </c>
      <c r="E637" s="4">
        <f t="shared" si="19"/>
        <v>8</v>
      </c>
    </row>
    <row r="638" spans="3:5">
      <c r="C638" s="4" t="s">
        <v>873</v>
      </c>
      <c r="D638" s="17" t="str">
        <f t="shared" si="18"/>
        <v>DRYDEN</v>
      </c>
      <c r="E638" s="4">
        <f t="shared" si="19"/>
        <v>7</v>
      </c>
    </row>
    <row r="639" spans="3:5">
      <c r="C639" s="4" t="s">
        <v>874</v>
      </c>
      <c r="D639" s="17" t="str">
        <f t="shared" si="18"/>
        <v>EAGLE PASS</v>
      </c>
      <c r="E639" s="4">
        <f t="shared" si="19"/>
        <v>11</v>
      </c>
    </row>
    <row r="640" spans="3:5">
      <c r="C640" s="4" t="s">
        <v>875</v>
      </c>
      <c r="D640" s="17" t="str">
        <f t="shared" si="18"/>
        <v>EL INDIO</v>
      </c>
      <c r="E640" s="4">
        <f t="shared" si="19"/>
        <v>9</v>
      </c>
    </row>
    <row r="641" spans="3:5">
      <c r="C641" s="4" t="s">
        <v>876</v>
      </c>
      <c r="D641" s="17" t="str">
        <f t="shared" si="18"/>
        <v>HONDO</v>
      </c>
      <c r="E641" s="4">
        <f t="shared" si="19"/>
        <v>6</v>
      </c>
    </row>
    <row r="642" spans="3:5">
      <c r="C642" s="4" t="s">
        <v>877</v>
      </c>
      <c r="D642" s="17" t="str">
        <f t="shared" si="18"/>
        <v>KNIPPA</v>
      </c>
      <c r="E642" s="4">
        <f t="shared" si="19"/>
        <v>7</v>
      </c>
    </row>
    <row r="643" spans="3:5">
      <c r="C643" s="4" t="s">
        <v>878</v>
      </c>
      <c r="D643" s="17" t="str">
        <f t="shared" ref="D643:D706" si="20">MID(C643,7,E643-1)</f>
        <v>LANGTRY</v>
      </c>
      <c r="E643" s="4">
        <f t="shared" ref="E643:E706" si="21">FIND("TX",C643,1)-6</f>
        <v>8</v>
      </c>
    </row>
    <row r="644" spans="3:5">
      <c r="C644" s="4" t="s">
        <v>879</v>
      </c>
      <c r="D644" s="17" t="str">
        <f t="shared" si="20"/>
        <v>LA PRYOR</v>
      </c>
      <c r="E644" s="4">
        <f t="shared" si="21"/>
        <v>9</v>
      </c>
    </row>
    <row r="645" spans="3:5">
      <c r="C645" s="4" t="s">
        <v>880</v>
      </c>
      <c r="D645" s="17" t="str">
        <f t="shared" si="20"/>
        <v>LEAKEY</v>
      </c>
      <c r="E645" s="4">
        <f t="shared" si="21"/>
        <v>7</v>
      </c>
    </row>
    <row r="646" spans="3:5">
      <c r="C646" s="4" t="s">
        <v>881</v>
      </c>
      <c r="D646" s="17" t="str">
        <f t="shared" si="20"/>
        <v>QUEMADO</v>
      </c>
      <c r="E646" s="4">
        <f t="shared" si="21"/>
        <v>8</v>
      </c>
    </row>
    <row r="647" spans="3:5">
      <c r="C647" s="4" t="s">
        <v>882</v>
      </c>
      <c r="D647" s="17" t="str">
        <f t="shared" si="20"/>
        <v>RIO FRIO</v>
      </c>
      <c r="E647" s="4">
        <f t="shared" si="21"/>
        <v>9</v>
      </c>
    </row>
    <row r="648" spans="3:5">
      <c r="C648" s="4" t="s">
        <v>883</v>
      </c>
      <c r="D648" s="17" t="str">
        <f t="shared" si="20"/>
        <v>ROCKSPRINGS</v>
      </c>
      <c r="E648" s="4">
        <f t="shared" si="21"/>
        <v>12</v>
      </c>
    </row>
    <row r="649" spans="3:5">
      <c r="C649" s="4" t="s">
        <v>884</v>
      </c>
      <c r="D649" s="17" t="str">
        <f t="shared" si="20"/>
        <v>SABINAL</v>
      </c>
      <c r="E649" s="4">
        <f t="shared" si="21"/>
        <v>8</v>
      </c>
    </row>
    <row r="650" spans="3:5">
      <c r="C650" s="4" t="s">
        <v>885</v>
      </c>
      <c r="D650" s="17" t="str">
        <f t="shared" si="20"/>
        <v>TARPLEY</v>
      </c>
      <c r="E650" s="4">
        <f t="shared" si="21"/>
        <v>8</v>
      </c>
    </row>
    <row r="651" spans="3:5">
      <c r="C651" s="4" t="s">
        <v>886</v>
      </c>
      <c r="D651" s="17" t="str">
        <f t="shared" si="20"/>
        <v>UTOPIA</v>
      </c>
      <c r="E651" s="4">
        <f t="shared" si="21"/>
        <v>7</v>
      </c>
    </row>
    <row r="652" spans="3:5">
      <c r="C652" s="4" t="s">
        <v>887</v>
      </c>
      <c r="D652" s="17" t="str">
        <f t="shared" si="20"/>
        <v>VANDERPOOL</v>
      </c>
      <c r="E652" s="4">
        <f t="shared" si="21"/>
        <v>11</v>
      </c>
    </row>
    <row r="653" spans="3:5">
      <c r="C653" s="4" t="s">
        <v>888</v>
      </c>
      <c r="D653" s="17" t="str">
        <f t="shared" si="20"/>
        <v>YANCEY</v>
      </c>
      <c r="E653" s="4">
        <f t="shared" si="21"/>
        <v>7</v>
      </c>
    </row>
    <row r="654" spans="3:5">
      <c r="C654" s="4" t="s">
        <v>889</v>
      </c>
      <c r="D654" s="17" t="str">
        <f t="shared" si="20"/>
        <v>BLEIBLERVILLE</v>
      </c>
      <c r="E654" s="4">
        <f t="shared" si="21"/>
        <v>14</v>
      </c>
    </row>
    <row r="655" spans="3:5">
      <c r="C655" s="4" t="s">
        <v>890</v>
      </c>
      <c r="D655" s="17" t="str">
        <f t="shared" si="20"/>
        <v>CARMINE</v>
      </c>
      <c r="E655" s="4">
        <f t="shared" si="21"/>
        <v>8</v>
      </c>
    </row>
    <row r="656" spans="3:5">
      <c r="C656" s="4" t="s">
        <v>891</v>
      </c>
      <c r="D656" s="17" t="str">
        <f t="shared" si="20"/>
        <v>CAT SPRING</v>
      </c>
      <c r="E656" s="4">
        <f t="shared" si="21"/>
        <v>11</v>
      </c>
    </row>
    <row r="657" spans="3:5">
      <c r="C657" s="4" t="s">
        <v>892</v>
      </c>
      <c r="D657" s="17" t="str">
        <f t="shared" si="20"/>
        <v>COLUMBUS</v>
      </c>
      <c r="E657" s="4">
        <f t="shared" si="21"/>
        <v>9</v>
      </c>
    </row>
    <row r="658" spans="3:5">
      <c r="C658" s="4" t="s">
        <v>893</v>
      </c>
      <c r="D658" s="17" t="str">
        <f t="shared" si="20"/>
        <v>ALLEYTON</v>
      </c>
      <c r="E658" s="4">
        <f t="shared" si="21"/>
        <v>9</v>
      </c>
    </row>
    <row r="659" spans="3:5">
      <c r="C659" s="4" t="s">
        <v>894</v>
      </c>
      <c r="D659" s="17" t="str">
        <f t="shared" si="20"/>
        <v>ELLINGER</v>
      </c>
      <c r="E659" s="4">
        <f t="shared" si="21"/>
        <v>9</v>
      </c>
    </row>
    <row r="660" spans="3:5">
      <c r="C660" s="4" t="s">
        <v>895</v>
      </c>
      <c r="D660" s="17" t="str">
        <f t="shared" si="20"/>
        <v>FAYETTEVILLE</v>
      </c>
      <c r="E660" s="4">
        <f t="shared" si="21"/>
        <v>13</v>
      </c>
    </row>
    <row r="661" spans="3:5">
      <c r="C661" s="4" t="s">
        <v>896</v>
      </c>
      <c r="D661" s="17" t="str">
        <f t="shared" si="20"/>
        <v>FLATONIA</v>
      </c>
      <c r="E661" s="4">
        <f t="shared" si="21"/>
        <v>9</v>
      </c>
    </row>
    <row r="662" spans="3:5">
      <c r="C662" s="4" t="s">
        <v>897</v>
      </c>
      <c r="D662" s="17" t="str">
        <f t="shared" si="20"/>
        <v>GIDDINGS</v>
      </c>
      <c r="E662" s="4">
        <f t="shared" si="21"/>
        <v>9</v>
      </c>
    </row>
    <row r="663" spans="3:5">
      <c r="C663" s="4" t="s">
        <v>898</v>
      </c>
      <c r="D663" s="17" t="str">
        <f t="shared" si="20"/>
        <v>GLIDDEN</v>
      </c>
      <c r="E663" s="4">
        <f t="shared" si="21"/>
        <v>8</v>
      </c>
    </row>
    <row r="664" spans="3:5">
      <c r="C664" s="4" t="s">
        <v>899</v>
      </c>
      <c r="D664" s="17" t="str">
        <f t="shared" si="20"/>
        <v>INDUSTRY</v>
      </c>
      <c r="E664" s="4">
        <f t="shared" si="21"/>
        <v>9</v>
      </c>
    </row>
    <row r="665" spans="3:5">
      <c r="C665" s="4" t="s">
        <v>900</v>
      </c>
      <c r="D665" s="17" t="str">
        <f t="shared" si="20"/>
        <v>LA GRANGE</v>
      </c>
      <c r="E665" s="4">
        <f t="shared" si="21"/>
        <v>10</v>
      </c>
    </row>
    <row r="666" spans="3:5">
      <c r="C666" s="4" t="s">
        <v>901</v>
      </c>
      <c r="D666" s="17" t="str">
        <f t="shared" si="20"/>
        <v>LEDBETTER</v>
      </c>
      <c r="E666" s="4">
        <f t="shared" si="21"/>
        <v>10</v>
      </c>
    </row>
    <row r="667" spans="3:5">
      <c r="C667" s="4" t="s">
        <v>902</v>
      </c>
      <c r="D667" s="17" t="str">
        <f t="shared" si="20"/>
        <v>LEXINGTON</v>
      </c>
      <c r="E667" s="4">
        <f t="shared" si="21"/>
        <v>10</v>
      </c>
    </row>
    <row r="668" spans="3:5">
      <c r="C668" s="4" t="s">
        <v>903</v>
      </c>
      <c r="D668" s="17" t="str">
        <f t="shared" si="20"/>
        <v>LINCOLN</v>
      </c>
      <c r="E668" s="4">
        <f t="shared" si="21"/>
        <v>8</v>
      </c>
    </row>
    <row r="669" spans="3:5">
      <c r="C669" s="4" t="s">
        <v>904</v>
      </c>
      <c r="D669" s="17" t="str">
        <f t="shared" si="20"/>
        <v>MULDOON</v>
      </c>
      <c r="E669" s="4">
        <f t="shared" si="21"/>
        <v>8</v>
      </c>
    </row>
    <row r="670" spans="3:5">
      <c r="C670" s="4" t="s">
        <v>905</v>
      </c>
      <c r="D670" s="17" t="str">
        <f t="shared" si="20"/>
        <v>NEW ULM</v>
      </c>
      <c r="E670" s="4">
        <f t="shared" si="21"/>
        <v>8</v>
      </c>
    </row>
    <row r="671" spans="3:5">
      <c r="C671" s="4" t="s">
        <v>906</v>
      </c>
      <c r="D671" s="17" t="str">
        <f t="shared" si="20"/>
        <v>OAKLAND</v>
      </c>
      <c r="E671" s="4">
        <f t="shared" si="21"/>
        <v>8</v>
      </c>
    </row>
    <row r="672" spans="3:5">
      <c r="C672" s="4" t="s">
        <v>907</v>
      </c>
      <c r="D672" s="17" t="str">
        <f t="shared" si="20"/>
        <v>PLUM</v>
      </c>
      <c r="E672" s="4">
        <f t="shared" si="21"/>
        <v>5</v>
      </c>
    </row>
    <row r="673" spans="3:5">
      <c r="C673" s="4" t="s">
        <v>908</v>
      </c>
      <c r="D673" s="17" t="str">
        <f t="shared" si="20"/>
        <v>ROSANKY</v>
      </c>
      <c r="E673" s="4">
        <f t="shared" si="21"/>
        <v>8</v>
      </c>
    </row>
    <row r="674" spans="3:5">
      <c r="C674" s="4" t="s">
        <v>909</v>
      </c>
      <c r="D674" s="17" t="str">
        <f t="shared" si="20"/>
        <v>ROUND TOP</v>
      </c>
      <c r="E674" s="4">
        <f t="shared" si="21"/>
        <v>10</v>
      </c>
    </row>
    <row r="675" spans="3:5">
      <c r="C675" s="4" t="s">
        <v>910</v>
      </c>
      <c r="D675" s="17" t="str">
        <f t="shared" si="20"/>
        <v>SCHULENBURG</v>
      </c>
      <c r="E675" s="4">
        <f t="shared" si="21"/>
        <v>12</v>
      </c>
    </row>
    <row r="676" spans="3:5">
      <c r="C676" s="4" t="s">
        <v>911</v>
      </c>
      <c r="D676" s="17" t="str">
        <f t="shared" si="20"/>
        <v>SMITHVILLE</v>
      </c>
      <c r="E676" s="4">
        <f t="shared" si="21"/>
        <v>11</v>
      </c>
    </row>
    <row r="677" spans="3:5">
      <c r="C677" s="4" t="s">
        <v>912</v>
      </c>
      <c r="D677" s="17" t="str">
        <f t="shared" si="20"/>
        <v>WAELDER</v>
      </c>
      <c r="E677" s="4">
        <f t="shared" si="21"/>
        <v>8</v>
      </c>
    </row>
    <row r="678" spans="3:5">
      <c r="C678" s="4" t="s">
        <v>913</v>
      </c>
      <c r="D678" s="17" t="str">
        <f t="shared" si="20"/>
        <v>WARDA</v>
      </c>
      <c r="E678" s="4">
        <f t="shared" si="21"/>
        <v>6</v>
      </c>
    </row>
    <row r="679" spans="3:5">
      <c r="C679" s="4" t="s">
        <v>914</v>
      </c>
      <c r="D679" s="17" t="str">
        <f t="shared" si="20"/>
        <v>WARRENTON</v>
      </c>
      <c r="E679" s="4">
        <f t="shared" si="21"/>
        <v>10</v>
      </c>
    </row>
    <row r="680" spans="3:5">
      <c r="C680" s="4" t="s">
        <v>915</v>
      </c>
      <c r="D680" s="17" t="str">
        <f t="shared" si="20"/>
        <v>WEIMAR</v>
      </c>
      <c r="E680" s="4">
        <f t="shared" si="21"/>
        <v>7</v>
      </c>
    </row>
    <row r="681" spans="3:5">
      <c r="C681" s="4" t="s">
        <v>916</v>
      </c>
      <c r="D681" s="17" t="str">
        <f t="shared" si="20"/>
        <v>WEST POINT</v>
      </c>
      <c r="E681" s="4">
        <f t="shared" si="21"/>
        <v>11</v>
      </c>
    </row>
    <row r="682" spans="3:5">
      <c r="C682" s="4" t="s">
        <v>917</v>
      </c>
      <c r="D682" s="17" t="str">
        <f t="shared" si="20"/>
        <v>ADRIAN</v>
      </c>
      <c r="E682" s="4">
        <f t="shared" si="21"/>
        <v>7</v>
      </c>
    </row>
    <row r="683" spans="3:5">
      <c r="C683" s="4" t="s">
        <v>918</v>
      </c>
      <c r="D683" s="17" t="str">
        <f t="shared" si="20"/>
        <v>ALANREED</v>
      </c>
      <c r="E683" s="4">
        <f t="shared" si="21"/>
        <v>9</v>
      </c>
    </row>
    <row r="684" spans="3:5">
      <c r="C684" s="4" t="s">
        <v>919</v>
      </c>
      <c r="D684" s="17" t="str">
        <f t="shared" si="20"/>
        <v>ALLISON</v>
      </c>
      <c r="E684" s="4">
        <f t="shared" si="21"/>
        <v>8</v>
      </c>
    </row>
    <row r="685" spans="3:5">
      <c r="C685" s="4" t="s">
        <v>920</v>
      </c>
      <c r="D685" s="17" t="str">
        <f t="shared" si="20"/>
        <v>BOOKER</v>
      </c>
      <c r="E685" s="4">
        <f t="shared" si="21"/>
        <v>7</v>
      </c>
    </row>
    <row r="686" spans="3:5">
      <c r="C686" s="4" t="s">
        <v>921</v>
      </c>
      <c r="D686" s="17" t="str">
        <f t="shared" si="20"/>
        <v>BORGER</v>
      </c>
      <c r="E686" s="4">
        <f t="shared" si="21"/>
        <v>7</v>
      </c>
    </row>
    <row r="687" spans="3:5">
      <c r="C687" s="4" t="s">
        <v>922</v>
      </c>
      <c r="D687" s="17" t="str">
        <f t="shared" si="20"/>
        <v>BOVINA</v>
      </c>
      <c r="E687" s="4">
        <f t="shared" si="21"/>
        <v>7</v>
      </c>
    </row>
    <row r="688" spans="3:5">
      <c r="C688" s="4" t="s">
        <v>923</v>
      </c>
      <c r="D688" s="17" t="str">
        <f t="shared" si="20"/>
        <v>BOYS RANCH</v>
      </c>
      <c r="E688" s="4">
        <f t="shared" si="21"/>
        <v>11</v>
      </c>
    </row>
    <row r="689" spans="3:5">
      <c r="C689" s="4" t="s">
        <v>924</v>
      </c>
      <c r="D689" s="17" t="str">
        <f t="shared" si="20"/>
        <v>BRISCOE</v>
      </c>
      <c r="E689" s="4">
        <f t="shared" si="21"/>
        <v>8</v>
      </c>
    </row>
    <row r="690" spans="3:5">
      <c r="C690" s="4" t="s">
        <v>925</v>
      </c>
      <c r="D690" s="17" t="str">
        <f t="shared" si="20"/>
        <v>BUSHLAND</v>
      </c>
      <c r="E690" s="4">
        <f t="shared" si="21"/>
        <v>9</v>
      </c>
    </row>
    <row r="691" spans="3:5">
      <c r="C691" s="4" t="s">
        <v>926</v>
      </c>
      <c r="D691" s="17" t="str">
        <f t="shared" si="20"/>
        <v>CACTUS</v>
      </c>
      <c r="E691" s="4">
        <f t="shared" si="21"/>
        <v>7</v>
      </c>
    </row>
    <row r="692" spans="3:5">
      <c r="C692" s="4" t="s">
        <v>927</v>
      </c>
      <c r="D692" s="17" t="str">
        <f t="shared" si="20"/>
        <v>CANADIAN</v>
      </c>
      <c r="E692" s="4">
        <f t="shared" si="21"/>
        <v>9</v>
      </c>
    </row>
    <row r="693" spans="3:5">
      <c r="C693" s="4" t="s">
        <v>928</v>
      </c>
      <c r="D693" s="17" t="str">
        <f t="shared" si="20"/>
        <v>CANYON</v>
      </c>
      <c r="E693" s="4">
        <f t="shared" si="21"/>
        <v>7</v>
      </c>
    </row>
    <row r="694" spans="3:5">
      <c r="C694" s="4" t="s">
        <v>929</v>
      </c>
      <c r="D694" s="17" t="str">
        <f t="shared" si="20"/>
        <v>CHANNING</v>
      </c>
      <c r="E694" s="4">
        <f t="shared" si="21"/>
        <v>9</v>
      </c>
    </row>
    <row r="695" spans="3:5">
      <c r="C695" s="4" t="s">
        <v>930</v>
      </c>
      <c r="D695" s="17" t="str">
        <f t="shared" si="20"/>
        <v>CLAUDE</v>
      </c>
      <c r="E695" s="4">
        <f t="shared" si="21"/>
        <v>7</v>
      </c>
    </row>
    <row r="696" spans="3:5">
      <c r="C696" s="4" t="s">
        <v>931</v>
      </c>
      <c r="D696" s="17" t="str">
        <f t="shared" si="20"/>
        <v>COTTON CENTER</v>
      </c>
      <c r="E696" s="4">
        <f t="shared" si="21"/>
        <v>14</v>
      </c>
    </row>
    <row r="697" spans="3:5">
      <c r="C697" s="4" t="s">
        <v>932</v>
      </c>
      <c r="D697" s="17" t="str">
        <f t="shared" si="20"/>
        <v>DALHART</v>
      </c>
      <c r="E697" s="4">
        <f t="shared" si="21"/>
        <v>8</v>
      </c>
    </row>
    <row r="698" spans="3:5">
      <c r="C698" s="4" t="s">
        <v>933</v>
      </c>
      <c r="D698" s="17" t="str">
        <f t="shared" si="20"/>
        <v>DARROUZETT</v>
      </c>
      <c r="E698" s="4">
        <f t="shared" si="21"/>
        <v>11</v>
      </c>
    </row>
    <row r="699" spans="3:5">
      <c r="C699" s="4" t="s">
        <v>934</v>
      </c>
      <c r="D699" s="17" t="str">
        <f t="shared" si="20"/>
        <v>DAWN</v>
      </c>
      <c r="E699" s="4">
        <f t="shared" si="21"/>
        <v>5</v>
      </c>
    </row>
    <row r="700" spans="3:5">
      <c r="C700" s="4" t="s">
        <v>935</v>
      </c>
      <c r="D700" s="17" t="str">
        <f t="shared" si="20"/>
        <v>DIMMITT</v>
      </c>
      <c r="E700" s="4">
        <f t="shared" si="21"/>
        <v>8</v>
      </c>
    </row>
    <row r="701" spans="3:5">
      <c r="C701" s="4" t="s">
        <v>936</v>
      </c>
      <c r="D701" s="17" t="str">
        <f t="shared" si="20"/>
        <v>DUMAS</v>
      </c>
      <c r="E701" s="4">
        <f t="shared" si="21"/>
        <v>6</v>
      </c>
    </row>
    <row r="702" spans="3:5">
      <c r="C702" s="4" t="s">
        <v>937</v>
      </c>
      <c r="D702" s="17" t="str">
        <f t="shared" si="20"/>
        <v>EARTH</v>
      </c>
      <c r="E702" s="4">
        <f t="shared" si="21"/>
        <v>6</v>
      </c>
    </row>
    <row r="703" spans="3:5">
      <c r="C703" s="4" t="s">
        <v>938</v>
      </c>
      <c r="D703" s="17" t="str">
        <f t="shared" si="20"/>
        <v>EDMONSON</v>
      </c>
      <c r="E703" s="4">
        <f t="shared" si="21"/>
        <v>9</v>
      </c>
    </row>
    <row r="704" spans="3:5">
      <c r="C704" s="4" t="s">
        <v>939</v>
      </c>
      <c r="D704" s="17" t="str">
        <f t="shared" si="20"/>
        <v>FARNSWORTH</v>
      </c>
      <c r="E704" s="4">
        <f t="shared" si="21"/>
        <v>11</v>
      </c>
    </row>
    <row r="705" spans="3:5">
      <c r="C705" s="4" t="s">
        <v>940</v>
      </c>
      <c r="D705" s="17" t="str">
        <f t="shared" si="20"/>
        <v>FOLLETT</v>
      </c>
      <c r="E705" s="4">
        <f t="shared" si="21"/>
        <v>8</v>
      </c>
    </row>
    <row r="706" spans="3:5">
      <c r="C706" s="4" t="s">
        <v>941</v>
      </c>
      <c r="D706" s="17" t="str">
        <f t="shared" si="20"/>
        <v>FRIONA</v>
      </c>
      <c r="E706" s="4">
        <f t="shared" si="21"/>
        <v>7</v>
      </c>
    </row>
    <row r="707" spans="3:5">
      <c r="C707" s="4" t="s">
        <v>942</v>
      </c>
      <c r="D707" s="17" t="str">
        <f t="shared" ref="D707:D770" si="22">MID(C707,7,E707-1)</f>
        <v>FRITCH</v>
      </c>
      <c r="E707" s="4">
        <f t="shared" ref="E707:E770" si="23">FIND("TX",C707,1)-6</f>
        <v>7</v>
      </c>
    </row>
    <row r="708" spans="3:5">
      <c r="C708" s="4" t="s">
        <v>943</v>
      </c>
      <c r="D708" s="17" t="str">
        <f t="shared" si="22"/>
        <v>GROOM</v>
      </c>
      <c r="E708" s="4">
        <f t="shared" si="23"/>
        <v>6</v>
      </c>
    </row>
    <row r="709" spans="3:5">
      <c r="C709" s="4" t="s">
        <v>944</v>
      </c>
      <c r="D709" s="17" t="str">
        <f t="shared" si="22"/>
        <v>GRUVER</v>
      </c>
      <c r="E709" s="4">
        <f t="shared" si="23"/>
        <v>7</v>
      </c>
    </row>
    <row r="710" spans="3:5">
      <c r="C710" s="4" t="s">
        <v>945</v>
      </c>
      <c r="D710" s="17" t="str">
        <f t="shared" si="22"/>
        <v>HALE CENTER</v>
      </c>
      <c r="E710" s="4">
        <f t="shared" si="23"/>
        <v>12</v>
      </c>
    </row>
    <row r="711" spans="3:5">
      <c r="C711" s="4" t="s">
        <v>946</v>
      </c>
      <c r="D711" s="17" t="str">
        <f t="shared" si="22"/>
        <v>HAPPY</v>
      </c>
      <c r="E711" s="4">
        <f t="shared" si="23"/>
        <v>6</v>
      </c>
    </row>
    <row r="712" spans="3:5">
      <c r="C712" s="4" t="s">
        <v>947</v>
      </c>
      <c r="D712" s="17" t="str">
        <f t="shared" si="22"/>
        <v>HART</v>
      </c>
      <c r="E712" s="4">
        <f t="shared" si="23"/>
        <v>5</v>
      </c>
    </row>
    <row r="713" spans="3:5">
      <c r="C713" s="4" t="s">
        <v>948</v>
      </c>
      <c r="D713" s="17" t="str">
        <f t="shared" si="22"/>
        <v>HARTLEY</v>
      </c>
      <c r="E713" s="4">
        <f t="shared" si="23"/>
        <v>8</v>
      </c>
    </row>
    <row r="714" spans="3:5">
      <c r="C714" s="4" t="s">
        <v>949</v>
      </c>
      <c r="D714" s="17" t="str">
        <f t="shared" si="22"/>
        <v>HEREFORD</v>
      </c>
      <c r="E714" s="4">
        <f t="shared" si="23"/>
        <v>9</v>
      </c>
    </row>
    <row r="715" spans="3:5">
      <c r="C715" s="4" t="s">
        <v>950</v>
      </c>
      <c r="D715" s="17" t="str">
        <f t="shared" si="22"/>
        <v>HIGGINS</v>
      </c>
      <c r="E715" s="4">
        <f t="shared" si="23"/>
        <v>8</v>
      </c>
    </row>
    <row r="716" spans="3:5">
      <c r="C716" s="4" t="s">
        <v>951</v>
      </c>
      <c r="D716" s="17" t="str">
        <f t="shared" si="22"/>
        <v>KERRICK</v>
      </c>
      <c r="E716" s="4">
        <f t="shared" si="23"/>
        <v>8</v>
      </c>
    </row>
    <row r="717" spans="3:5">
      <c r="C717" s="4" t="s">
        <v>952</v>
      </c>
      <c r="D717" s="17" t="str">
        <f t="shared" si="22"/>
        <v>KRESS</v>
      </c>
      <c r="E717" s="4">
        <f t="shared" si="23"/>
        <v>6</v>
      </c>
    </row>
    <row r="718" spans="3:5">
      <c r="C718" s="4" t="s">
        <v>953</v>
      </c>
      <c r="D718" s="17" t="str">
        <f t="shared" si="22"/>
        <v>LAZBUDDIE</v>
      </c>
      <c r="E718" s="4">
        <f t="shared" si="23"/>
        <v>10</v>
      </c>
    </row>
    <row r="719" spans="3:5">
      <c r="C719" s="4" t="s">
        <v>954</v>
      </c>
      <c r="D719" s="17" t="str">
        <f t="shared" si="22"/>
        <v>LEFORS</v>
      </c>
      <c r="E719" s="4">
        <f t="shared" si="23"/>
        <v>7</v>
      </c>
    </row>
    <row r="720" spans="3:5">
      <c r="C720" s="4" t="s">
        <v>955</v>
      </c>
      <c r="D720" s="17" t="str">
        <f t="shared" si="22"/>
        <v>LIPSCOMB</v>
      </c>
      <c r="E720" s="4">
        <f t="shared" si="23"/>
        <v>9</v>
      </c>
    </row>
    <row r="721" spans="3:5">
      <c r="C721" s="4" t="s">
        <v>956</v>
      </c>
      <c r="D721" s="17" t="str">
        <f t="shared" si="22"/>
        <v>MCLEAN</v>
      </c>
      <c r="E721" s="4">
        <f t="shared" si="23"/>
        <v>7</v>
      </c>
    </row>
    <row r="722" spans="3:5">
      <c r="C722" s="4" t="s">
        <v>957</v>
      </c>
      <c r="D722" s="17" t="str">
        <f t="shared" si="22"/>
        <v>MASTERSON</v>
      </c>
      <c r="E722" s="4">
        <f t="shared" si="23"/>
        <v>10</v>
      </c>
    </row>
    <row r="723" spans="3:5">
      <c r="C723" s="4" t="s">
        <v>958</v>
      </c>
      <c r="D723" s="17" t="str">
        <f t="shared" si="22"/>
        <v>MIAMI</v>
      </c>
      <c r="E723" s="4">
        <f t="shared" si="23"/>
        <v>6</v>
      </c>
    </row>
    <row r="724" spans="3:5">
      <c r="C724" s="4" t="s">
        <v>959</v>
      </c>
      <c r="D724" s="17" t="str">
        <f t="shared" si="22"/>
        <v>MOBEETIE</v>
      </c>
      <c r="E724" s="4">
        <f t="shared" si="23"/>
        <v>9</v>
      </c>
    </row>
    <row r="725" spans="3:5">
      <c r="C725" s="4" t="s">
        <v>960</v>
      </c>
      <c r="D725" s="17" t="str">
        <f t="shared" si="22"/>
        <v>MORSE</v>
      </c>
      <c r="E725" s="4">
        <f t="shared" si="23"/>
        <v>6</v>
      </c>
    </row>
    <row r="726" spans="3:5">
      <c r="C726" s="4" t="s">
        <v>961</v>
      </c>
      <c r="D726" s="17" t="str">
        <f t="shared" si="22"/>
        <v>NAZARETH</v>
      </c>
      <c r="E726" s="4">
        <f t="shared" si="23"/>
        <v>9</v>
      </c>
    </row>
    <row r="727" spans="3:5">
      <c r="C727" s="4" t="s">
        <v>962</v>
      </c>
      <c r="D727" s="17" t="str">
        <f t="shared" si="22"/>
        <v>OLTON</v>
      </c>
      <c r="E727" s="4">
        <f t="shared" si="23"/>
        <v>6</v>
      </c>
    </row>
    <row r="728" spans="3:5">
      <c r="C728" s="4" t="s">
        <v>963</v>
      </c>
      <c r="D728" s="17" t="str">
        <f t="shared" si="22"/>
        <v>PAMPA</v>
      </c>
      <c r="E728" s="4">
        <f t="shared" si="23"/>
        <v>6</v>
      </c>
    </row>
    <row r="729" spans="3:5">
      <c r="C729" s="4" t="s">
        <v>964</v>
      </c>
      <c r="D729" s="17" t="str">
        <f t="shared" si="22"/>
        <v>PANHANDLE</v>
      </c>
      <c r="E729" s="4">
        <f t="shared" si="23"/>
        <v>10</v>
      </c>
    </row>
    <row r="730" spans="3:5">
      <c r="C730" s="4" t="s">
        <v>965</v>
      </c>
      <c r="D730" s="17" t="str">
        <f t="shared" si="22"/>
        <v>PERRYTON</v>
      </c>
      <c r="E730" s="4">
        <f t="shared" si="23"/>
        <v>9</v>
      </c>
    </row>
    <row r="731" spans="3:5">
      <c r="C731" s="4" t="s">
        <v>966</v>
      </c>
      <c r="D731" s="17" t="str">
        <f t="shared" si="22"/>
        <v>PLAINVIEW</v>
      </c>
      <c r="E731" s="4">
        <f t="shared" si="23"/>
        <v>10</v>
      </c>
    </row>
    <row r="732" spans="3:5">
      <c r="C732" s="4" t="s">
        <v>967</v>
      </c>
      <c r="D732" s="17" t="str">
        <f t="shared" si="22"/>
        <v>SAM NORWOOD</v>
      </c>
      <c r="E732" s="4">
        <f t="shared" si="23"/>
        <v>12</v>
      </c>
    </row>
    <row r="733" spans="3:5">
      <c r="C733" s="4" t="s">
        <v>968</v>
      </c>
      <c r="D733" s="17" t="str">
        <f t="shared" si="22"/>
        <v>SANFORD</v>
      </c>
      <c r="E733" s="4">
        <f t="shared" si="23"/>
        <v>8</v>
      </c>
    </row>
    <row r="734" spans="3:5">
      <c r="C734" s="4" t="s">
        <v>969</v>
      </c>
      <c r="D734" s="17" t="str">
        <f t="shared" si="22"/>
        <v>SHAMROCK</v>
      </c>
      <c r="E734" s="4">
        <f t="shared" si="23"/>
        <v>9</v>
      </c>
    </row>
    <row r="735" spans="3:5">
      <c r="C735" s="4" t="s">
        <v>970</v>
      </c>
      <c r="D735" s="17" t="str">
        <f t="shared" si="22"/>
        <v>SKELLYTOWN</v>
      </c>
      <c r="E735" s="4">
        <f t="shared" si="23"/>
        <v>11</v>
      </c>
    </row>
    <row r="736" spans="3:5">
      <c r="C736" s="4" t="s">
        <v>971</v>
      </c>
      <c r="D736" s="17" t="str">
        <f t="shared" si="22"/>
        <v>SPEARMAN</v>
      </c>
      <c r="E736" s="4">
        <f t="shared" si="23"/>
        <v>9</v>
      </c>
    </row>
    <row r="737" spans="3:5">
      <c r="C737" s="4" t="s">
        <v>972</v>
      </c>
      <c r="D737" s="17" t="str">
        <f t="shared" si="22"/>
        <v>SPRINGLAKE</v>
      </c>
      <c r="E737" s="4">
        <f t="shared" si="23"/>
        <v>11</v>
      </c>
    </row>
    <row r="738" spans="3:5">
      <c r="C738" s="4" t="s">
        <v>973</v>
      </c>
      <c r="D738" s="17" t="str">
        <f t="shared" si="22"/>
        <v>STINNETT</v>
      </c>
      <c r="E738" s="4">
        <f t="shared" si="23"/>
        <v>9</v>
      </c>
    </row>
    <row r="739" spans="3:5">
      <c r="C739" s="4" t="s">
        <v>974</v>
      </c>
      <c r="D739" s="17" t="str">
        <f t="shared" si="22"/>
        <v>STRATFORD</v>
      </c>
      <c r="E739" s="4">
        <f t="shared" si="23"/>
        <v>10</v>
      </c>
    </row>
    <row r="740" spans="3:5">
      <c r="C740" s="4" t="s">
        <v>975</v>
      </c>
      <c r="D740" s="17" t="str">
        <f t="shared" si="22"/>
        <v>SUMMERFIELD</v>
      </c>
      <c r="E740" s="4">
        <f t="shared" si="23"/>
        <v>12</v>
      </c>
    </row>
    <row r="741" spans="3:5">
      <c r="C741" s="4" t="s">
        <v>976</v>
      </c>
      <c r="D741" s="17" t="str">
        <f t="shared" si="22"/>
        <v>SUNRAY</v>
      </c>
      <c r="E741" s="4">
        <f t="shared" si="23"/>
        <v>7</v>
      </c>
    </row>
    <row r="742" spans="3:5">
      <c r="C742" s="4" t="s">
        <v>977</v>
      </c>
      <c r="D742" s="17" t="str">
        <f t="shared" si="22"/>
        <v>TEXLINE</v>
      </c>
      <c r="E742" s="4">
        <f t="shared" si="23"/>
        <v>8</v>
      </c>
    </row>
    <row r="743" spans="3:5">
      <c r="C743" s="4" t="s">
        <v>978</v>
      </c>
      <c r="D743" s="17" t="str">
        <f t="shared" si="22"/>
        <v>TULIA</v>
      </c>
      <c r="E743" s="4">
        <f t="shared" si="23"/>
        <v>6</v>
      </c>
    </row>
    <row r="744" spans="3:5">
      <c r="C744" s="4" t="s">
        <v>979</v>
      </c>
      <c r="D744" s="17" t="str">
        <f t="shared" si="22"/>
        <v>UMBARGER</v>
      </c>
      <c r="E744" s="4">
        <f t="shared" si="23"/>
        <v>9</v>
      </c>
    </row>
    <row r="745" spans="3:5">
      <c r="C745" s="4" t="s">
        <v>980</v>
      </c>
      <c r="D745" s="17" t="str">
        <f t="shared" si="22"/>
        <v>VEGA</v>
      </c>
      <c r="E745" s="4">
        <f t="shared" si="23"/>
        <v>5</v>
      </c>
    </row>
    <row r="746" spans="3:5">
      <c r="C746" s="4" t="s">
        <v>981</v>
      </c>
      <c r="D746" s="17" t="str">
        <f t="shared" si="22"/>
        <v>WAKA</v>
      </c>
      <c r="E746" s="4">
        <f t="shared" si="23"/>
        <v>5</v>
      </c>
    </row>
    <row r="747" spans="3:5">
      <c r="C747" s="4" t="s">
        <v>982</v>
      </c>
      <c r="D747" s="17" t="str">
        <f t="shared" si="22"/>
        <v>WAYSIDE</v>
      </c>
      <c r="E747" s="4">
        <f t="shared" si="23"/>
        <v>8</v>
      </c>
    </row>
    <row r="748" spans="3:5">
      <c r="C748" s="4" t="s">
        <v>983</v>
      </c>
      <c r="D748" s="17" t="str">
        <f t="shared" si="22"/>
        <v>WELLINGTON</v>
      </c>
      <c r="E748" s="4">
        <f t="shared" si="23"/>
        <v>11</v>
      </c>
    </row>
    <row r="749" spans="3:5">
      <c r="C749" s="4" t="s">
        <v>984</v>
      </c>
      <c r="D749" s="17" t="str">
        <f t="shared" si="22"/>
        <v>WHEELER</v>
      </c>
      <c r="E749" s="4">
        <f t="shared" si="23"/>
        <v>8</v>
      </c>
    </row>
    <row r="750" spans="3:5">
      <c r="C750" s="4" t="s">
        <v>985</v>
      </c>
      <c r="D750" s="17" t="str">
        <f t="shared" si="22"/>
        <v>WHITE DEER</v>
      </c>
      <c r="E750" s="4">
        <f t="shared" si="23"/>
        <v>11</v>
      </c>
    </row>
    <row r="751" spans="3:5">
      <c r="C751" s="4" t="s">
        <v>986</v>
      </c>
      <c r="D751" s="17" t="str">
        <f t="shared" si="22"/>
        <v>WILDORADO</v>
      </c>
      <c r="E751" s="4">
        <f t="shared" si="23"/>
        <v>10</v>
      </c>
    </row>
    <row r="752" spans="3:5">
      <c r="C752" s="4" t="s">
        <v>987</v>
      </c>
      <c r="D752" s="17" t="str">
        <f t="shared" si="22"/>
        <v>AMARILLO</v>
      </c>
      <c r="E752" s="4">
        <f t="shared" si="23"/>
        <v>9</v>
      </c>
    </row>
    <row r="753" spans="3:5">
      <c r="C753" s="4" t="s">
        <v>988</v>
      </c>
      <c r="D753" s="17" t="str">
        <f t="shared" si="22"/>
        <v>CHILDRESS</v>
      </c>
      <c r="E753" s="4">
        <f t="shared" si="23"/>
        <v>10</v>
      </c>
    </row>
    <row r="754" spans="3:5">
      <c r="C754" s="4" t="s">
        <v>989</v>
      </c>
      <c r="D754" s="17" t="str">
        <f t="shared" si="22"/>
        <v>AFTON</v>
      </c>
      <c r="E754" s="4">
        <f t="shared" si="23"/>
        <v>6</v>
      </c>
    </row>
    <row r="755" spans="3:5">
      <c r="C755" s="4" t="s">
        <v>990</v>
      </c>
      <c r="D755" s="17" t="str">
        <f t="shared" si="22"/>
        <v>AIKEN</v>
      </c>
      <c r="E755" s="4">
        <f t="shared" si="23"/>
        <v>6</v>
      </c>
    </row>
    <row r="756" spans="3:5">
      <c r="C756" s="4" t="s">
        <v>991</v>
      </c>
      <c r="D756" s="17" t="str">
        <f t="shared" si="22"/>
        <v>CEE VEE</v>
      </c>
      <c r="E756" s="4">
        <f t="shared" si="23"/>
        <v>8</v>
      </c>
    </row>
    <row r="757" spans="3:5">
      <c r="C757" s="4" t="s">
        <v>992</v>
      </c>
      <c r="D757" s="17" t="str">
        <f t="shared" si="22"/>
        <v>CHILLICOTHE</v>
      </c>
      <c r="E757" s="4">
        <f t="shared" si="23"/>
        <v>12</v>
      </c>
    </row>
    <row r="758" spans="3:5">
      <c r="C758" s="4" t="s">
        <v>993</v>
      </c>
      <c r="D758" s="17" t="str">
        <f t="shared" si="22"/>
        <v>CLARENDON</v>
      </c>
      <c r="E758" s="4">
        <f t="shared" si="23"/>
        <v>10</v>
      </c>
    </row>
    <row r="759" spans="3:5">
      <c r="C759" s="4" t="s">
        <v>994</v>
      </c>
      <c r="D759" s="17" t="str">
        <f t="shared" si="22"/>
        <v>CROWELL</v>
      </c>
      <c r="E759" s="4">
        <f t="shared" si="23"/>
        <v>8</v>
      </c>
    </row>
    <row r="760" spans="3:5">
      <c r="C760" s="4" t="s">
        <v>995</v>
      </c>
      <c r="D760" s="17" t="str">
        <f t="shared" si="22"/>
        <v>DICKENS</v>
      </c>
      <c r="E760" s="4">
        <f t="shared" si="23"/>
        <v>8</v>
      </c>
    </row>
    <row r="761" spans="3:5">
      <c r="C761" s="4" t="s">
        <v>996</v>
      </c>
      <c r="D761" s="17" t="str">
        <f t="shared" si="22"/>
        <v>DODSON</v>
      </c>
      <c r="E761" s="4">
        <f t="shared" si="23"/>
        <v>7</v>
      </c>
    </row>
    <row r="762" spans="3:5">
      <c r="C762" s="4" t="s">
        <v>997</v>
      </c>
      <c r="D762" s="17" t="str">
        <f t="shared" si="22"/>
        <v>DOUGHERTY</v>
      </c>
      <c r="E762" s="4">
        <f t="shared" si="23"/>
        <v>10</v>
      </c>
    </row>
    <row r="763" spans="3:5">
      <c r="C763" s="4" t="s">
        <v>998</v>
      </c>
      <c r="D763" s="17" t="str">
        <f t="shared" si="22"/>
        <v>ESTELLINE</v>
      </c>
      <c r="E763" s="4">
        <f t="shared" si="23"/>
        <v>10</v>
      </c>
    </row>
    <row r="764" spans="3:5">
      <c r="C764" s="4" t="s">
        <v>999</v>
      </c>
      <c r="D764" s="17" t="str">
        <f t="shared" si="22"/>
        <v>FLOMOT</v>
      </c>
      <c r="E764" s="4">
        <f t="shared" si="23"/>
        <v>7</v>
      </c>
    </row>
    <row r="765" spans="3:5">
      <c r="C765" s="4" t="s">
        <v>1000</v>
      </c>
      <c r="D765" s="17" t="str">
        <f t="shared" si="22"/>
        <v>FLOYDADA</v>
      </c>
      <c r="E765" s="4">
        <f t="shared" si="23"/>
        <v>9</v>
      </c>
    </row>
    <row r="766" spans="3:5">
      <c r="C766" s="4" t="s">
        <v>1001</v>
      </c>
      <c r="D766" s="17" t="str">
        <f t="shared" si="22"/>
        <v>GUTHRIE</v>
      </c>
      <c r="E766" s="4">
        <f t="shared" si="23"/>
        <v>8</v>
      </c>
    </row>
    <row r="767" spans="3:5">
      <c r="C767" s="4" t="s">
        <v>1002</v>
      </c>
      <c r="D767" s="17" t="str">
        <f t="shared" si="22"/>
        <v>HEDLEY</v>
      </c>
      <c r="E767" s="4">
        <f t="shared" si="23"/>
        <v>7</v>
      </c>
    </row>
    <row r="768" spans="3:5">
      <c r="C768" s="4" t="s">
        <v>1003</v>
      </c>
      <c r="D768" s="17" t="str">
        <f t="shared" si="22"/>
        <v>LAKEVIEW</v>
      </c>
      <c r="E768" s="4">
        <f t="shared" si="23"/>
        <v>9</v>
      </c>
    </row>
    <row r="769" spans="3:5">
      <c r="C769" s="4" t="s">
        <v>1004</v>
      </c>
      <c r="D769" s="17" t="str">
        <f t="shared" si="22"/>
        <v>LELIA LAKE</v>
      </c>
      <c r="E769" s="4">
        <f t="shared" si="23"/>
        <v>11</v>
      </c>
    </row>
    <row r="770" spans="3:5">
      <c r="C770" s="4" t="s">
        <v>1005</v>
      </c>
      <c r="D770" s="17" t="str">
        <f t="shared" si="22"/>
        <v>LOCKNEY</v>
      </c>
      <c r="E770" s="4">
        <f t="shared" si="23"/>
        <v>8</v>
      </c>
    </row>
    <row r="771" spans="3:5">
      <c r="C771" s="4" t="s">
        <v>1006</v>
      </c>
      <c r="D771" s="17" t="str">
        <f t="shared" ref="D771:D834" si="24">MID(C771,7,E771-1)</f>
        <v>MCADOO</v>
      </c>
      <c r="E771" s="4">
        <f t="shared" ref="E771:E834" si="25">FIND("TX",C771,1)-6</f>
        <v>7</v>
      </c>
    </row>
    <row r="772" spans="3:5">
      <c r="C772" s="4" t="s">
        <v>1007</v>
      </c>
      <c r="D772" s="17" t="str">
        <f t="shared" si="24"/>
        <v>MATADOR</v>
      </c>
      <c r="E772" s="4">
        <f t="shared" si="25"/>
        <v>8</v>
      </c>
    </row>
    <row r="773" spans="3:5">
      <c r="C773" s="4" t="s">
        <v>1008</v>
      </c>
      <c r="D773" s="17" t="str">
        <f t="shared" si="24"/>
        <v>MEMPHIS</v>
      </c>
      <c r="E773" s="4">
        <f t="shared" si="25"/>
        <v>8</v>
      </c>
    </row>
    <row r="774" spans="3:5">
      <c r="C774" s="4" t="s">
        <v>1009</v>
      </c>
      <c r="D774" s="17" t="str">
        <f t="shared" si="24"/>
        <v>ODELL</v>
      </c>
      <c r="E774" s="4">
        <f t="shared" si="25"/>
        <v>6</v>
      </c>
    </row>
    <row r="775" spans="3:5">
      <c r="C775" s="4" t="s">
        <v>1010</v>
      </c>
      <c r="D775" s="17" t="str">
        <f t="shared" si="24"/>
        <v>PADUCAH</v>
      </c>
      <c r="E775" s="4">
        <f t="shared" si="25"/>
        <v>8</v>
      </c>
    </row>
    <row r="776" spans="3:5">
      <c r="C776" s="4" t="s">
        <v>1011</v>
      </c>
      <c r="D776" s="17" t="str">
        <f t="shared" si="24"/>
        <v>PETERSBURG</v>
      </c>
      <c r="E776" s="4">
        <f t="shared" si="25"/>
        <v>11</v>
      </c>
    </row>
    <row r="777" spans="3:5">
      <c r="C777" s="4" t="s">
        <v>1012</v>
      </c>
      <c r="D777" s="17" t="str">
        <f t="shared" si="24"/>
        <v>QUAIL</v>
      </c>
      <c r="E777" s="4">
        <f t="shared" si="25"/>
        <v>6</v>
      </c>
    </row>
    <row r="778" spans="3:5">
      <c r="C778" s="4" t="s">
        <v>1013</v>
      </c>
      <c r="D778" s="17" t="str">
        <f t="shared" si="24"/>
        <v>QUANAH</v>
      </c>
      <c r="E778" s="4">
        <f t="shared" si="25"/>
        <v>7</v>
      </c>
    </row>
    <row r="779" spans="3:5">
      <c r="C779" s="4" t="s">
        <v>1014</v>
      </c>
      <c r="D779" s="17" t="str">
        <f t="shared" si="24"/>
        <v>QUITAQUE</v>
      </c>
      <c r="E779" s="4">
        <f t="shared" si="25"/>
        <v>9</v>
      </c>
    </row>
    <row r="780" spans="3:5">
      <c r="C780" s="4" t="s">
        <v>1015</v>
      </c>
      <c r="D780" s="17" t="str">
        <f t="shared" si="24"/>
        <v>ROARING SPRINGS</v>
      </c>
      <c r="E780" s="4">
        <f t="shared" si="25"/>
        <v>16</v>
      </c>
    </row>
    <row r="781" spans="3:5">
      <c r="C781" s="4" t="s">
        <v>1016</v>
      </c>
      <c r="D781" s="17" t="str">
        <f t="shared" si="24"/>
        <v>SILVERTON</v>
      </c>
      <c r="E781" s="4">
        <f t="shared" si="25"/>
        <v>10</v>
      </c>
    </row>
    <row r="782" spans="3:5">
      <c r="C782" s="4" t="s">
        <v>1017</v>
      </c>
      <c r="D782" s="17" t="str">
        <f t="shared" si="24"/>
        <v>SOUTH PLAINS</v>
      </c>
      <c r="E782" s="4">
        <f t="shared" si="25"/>
        <v>13</v>
      </c>
    </row>
    <row r="783" spans="3:5">
      <c r="C783" s="4" t="s">
        <v>1018</v>
      </c>
      <c r="D783" s="17" t="str">
        <f t="shared" si="24"/>
        <v>TELL</v>
      </c>
      <c r="E783" s="4">
        <f t="shared" si="25"/>
        <v>5</v>
      </c>
    </row>
    <row r="784" spans="3:5">
      <c r="C784" s="4" t="s">
        <v>1019</v>
      </c>
      <c r="D784" s="17" t="str">
        <f t="shared" si="24"/>
        <v>TURKEY</v>
      </c>
      <c r="E784" s="4">
        <f t="shared" si="25"/>
        <v>7</v>
      </c>
    </row>
    <row r="785" spans="3:5">
      <c r="C785" s="4" t="s">
        <v>1020</v>
      </c>
      <c r="D785" s="17" t="str">
        <f t="shared" si="24"/>
        <v>ABERNATHY</v>
      </c>
      <c r="E785" s="4">
        <f t="shared" si="25"/>
        <v>10</v>
      </c>
    </row>
    <row r="786" spans="3:5">
      <c r="C786" s="4" t="s">
        <v>1021</v>
      </c>
      <c r="D786" s="17" t="str">
        <f t="shared" si="24"/>
        <v>AMHERST</v>
      </c>
      <c r="E786" s="4">
        <f t="shared" si="25"/>
        <v>8</v>
      </c>
    </row>
    <row r="787" spans="3:5">
      <c r="C787" s="4" t="s">
        <v>1022</v>
      </c>
      <c r="D787" s="17" t="str">
        <f t="shared" si="24"/>
        <v>ANTON</v>
      </c>
      <c r="E787" s="4">
        <f t="shared" si="25"/>
        <v>6</v>
      </c>
    </row>
    <row r="788" spans="3:5">
      <c r="C788" s="4" t="s">
        <v>1023</v>
      </c>
      <c r="D788" s="17" t="str">
        <f t="shared" si="24"/>
        <v>BLEDSOE</v>
      </c>
      <c r="E788" s="4">
        <f t="shared" si="25"/>
        <v>8</v>
      </c>
    </row>
    <row r="789" spans="3:5">
      <c r="C789" s="4" t="s">
        <v>1024</v>
      </c>
      <c r="D789" s="17" t="str">
        <f t="shared" si="24"/>
        <v>BROWNFIELD</v>
      </c>
      <c r="E789" s="4">
        <f t="shared" si="25"/>
        <v>11</v>
      </c>
    </row>
    <row r="790" spans="3:5">
      <c r="C790" s="4" t="s">
        <v>1025</v>
      </c>
      <c r="D790" s="17" t="str">
        <f t="shared" si="24"/>
        <v>CROSBYTON</v>
      </c>
      <c r="E790" s="4">
        <f t="shared" si="25"/>
        <v>10</v>
      </c>
    </row>
    <row r="791" spans="3:5">
      <c r="C791" s="4" t="s">
        <v>1026</v>
      </c>
      <c r="D791" s="17" t="str">
        <f t="shared" si="24"/>
        <v>DENVER CITY</v>
      </c>
      <c r="E791" s="4">
        <f t="shared" si="25"/>
        <v>12</v>
      </c>
    </row>
    <row r="792" spans="3:5">
      <c r="C792" s="4" t="s">
        <v>1027</v>
      </c>
      <c r="D792" s="17" t="str">
        <f t="shared" si="24"/>
        <v>ENOCHS</v>
      </c>
      <c r="E792" s="4">
        <f t="shared" si="25"/>
        <v>7</v>
      </c>
    </row>
    <row r="793" spans="3:5">
      <c r="C793" s="4" t="s">
        <v>1028</v>
      </c>
      <c r="D793" s="17" t="str">
        <f t="shared" si="24"/>
        <v>FARWELL</v>
      </c>
      <c r="E793" s="4">
        <f t="shared" si="25"/>
        <v>8</v>
      </c>
    </row>
    <row r="794" spans="3:5">
      <c r="C794" s="4" t="s">
        <v>1029</v>
      </c>
      <c r="D794" s="17" t="str">
        <f t="shared" si="24"/>
        <v>FIELDTON</v>
      </c>
      <c r="E794" s="4">
        <f t="shared" si="25"/>
        <v>9</v>
      </c>
    </row>
    <row r="795" spans="3:5">
      <c r="C795" s="4" t="s">
        <v>1030</v>
      </c>
      <c r="D795" s="17" t="str">
        <f t="shared" si="24"/>
        <v>IDALOU</v>
      </c>
      <c r="E795" s="4">
        <f t="shared" si="25"/>
        <v>7</v>
      </c>
    </row>
    <row r="796" spans="3:5">
      <c r="C796" s="4" t="s">
        <v>1031</v>
      </c>
      <c r="D796" s="17" t="str">
        <f t="shared" si="24"/>
        <v>JUSTICEBURG</v>
      </c>
      <c r="E796" s="4">
        <f t="shared" si="25"/>
        <v>12</v>
      </c>
    </row>
    <row r="797" spans="3:5">
      <c r="C797" s="4" t="s">
        <v>1032</v>
      </c>
      <c r="D797" s="17" t="str">
        <f t="shared" si="24"/>
        <v>LAMESA</v>
      </c>
      <c r="E797" s="4">
        <f t="shared" si="25"/>
        <v>7</v>
      </c>
    </row>
    <row r="798" spans="3:5">
      <c r="C798" s="4" t="s">
        <v>1033</v>
      </c>
      <c r="D798" s="17" t="str">
        <f t="shared" si="24"/>
        <v>LEVELLAND</v>
      </c>
      <c r="E798" s="4">
        <f t="shared" si="25"/>
        <v>10</v>
      </c>
    </row>
    <row r="799" spans="3:5">
      <c r="C799" s="4" t="s">
        <v>1034</v>
      </c>
      <c r="D799" s="17" t="str">
        <f t="shared" si="24"/>
        <v>LITTLEFIELD</v>
      </c>
      <c r="E799" s="4">
        <f t="shared" si="25"/>
        <v>12</v>
      </c>
    </row>
    <row r="800" spans="3:5">
      <c r="C800" s="4" t="s">
        <v>1035</v>
      </c>
      <c r="D800" s="17" t="str">
        <f t="shared" si="24"/>
        <v>LOOP</v>
      </c>
      <c r="E800" s="4">
        <f t="shared" si="25"/>
        <v>5</v>
      </c>
    </row>
    <row r="801" spans="3:5">
      <c r="C801" s="4" t="s">
        <v>1036</v>
      </c>
      <c r="D801" s="17" t="str">
        <f t="shared" si="24"/>
        <v>LORENZO</v>
      </c>
      <c r="E801" s="4">
        <f t="shared" si="25"/>
        <v>8</v>
      </c>
    </row>
    <row r="802" spans="3:5">
      <c r="C802" s="4" t="s">
        <v>1037</v>
      </c>
      <c r="D802" s="17" t="str">
        <f t="shared" si="24"/>
        <v>MAPLE</v>
      </c>
      <c r="E802" s="4">
        <f t="shared" si="25"/>
        <v>6</v>
      </c>
    </row>
    <row r="803" spans="3:5">
      <c r="C803" s="4" t="s">
        <v>1038</v>
      </c>
      <c r="D803" s="17" t="str">
        <f t="shared" si="24"/>
        <v>MEADOW</v>
      </c>
      <c r="E803" s="4">
        <f t="shared" si="25"/>
        <v>7</v>
      </c>
    </row>
    <row r="804" spans="3:5">
      <c r="C804" s="4" t="s">
        <v>1039</v>
      </c>
      <c r="D804" s="17" t="str">
        <f t="shared" si="24"/>
        <v>MORTON</v>
      </c>
      <c r="E804" s="4">
        <f t="shared" si="25"/>
        <v>7</v>
      </c>
    </row>
    <row r="805" spans="3:5">
      <c r="C805" s="4" t="s">
        <v>1040</v>
      </c>
      <c r="D805" s="17" t="str">
        <f t="shared" si="24"/>
        <v>MULESHOE</v>
      </c>
      <c r="E805" s="4">
        <f t="shared" si="25"/>
        <v>9</v>
      </c>
    </row>
    <row r="806" spans="3:5">
      <c r="C806" s="4" t="s">
        <v>1041</v>
      </c>
      <c r="D806" s="17" t="str">
        <f t="shared" si="24"/>
        <v>NEW DEAL</v>
      </c>
      <c r="E806" s="4">
        <f t="shared" si="25"/>
        <v>9</v>
      </c>
    </row>
    <row r="807" spans="3:5">
      <c r="C807" s="4" t="s">
        <v>1042</v>
      </c>
      <c r="D807" s="17" t="str">
        <f t="shared" si="24"/>
        <v>ODONNELL</v>
      </c>
      <c r="E807" s="4">
        <f t="shared" si="25"/>
        <v>9</v>
      </c>
    </row>
    <row r="808" spans="3:5">
      <c r="C808" s="4" t="s">
        <v>1043</v>
      </c>
      <c r="D808" s="17" t="str">
        <f t="shared" si="24"/>
        <v>PEP</v>
      </c>
      <c r="E808" s="4">
        <f t="shared" si="25"/>
        <v>4</v>
      </c>
    </row>
    <row r="809" spans="3:5">
      <c r="C809" s="4" t="s">
        <v>1044</v>
      </c>
      <c r="D809" s="17" t="str">
        <f t="shared" si="24"/>
        <v>PLAINS</v>
      </c>
      <c r="E809" s="4">
        <f t="shared" si="25"/>
        <v>7</v>
      </c>
    </row>
    <row r="810" spans="3:5">
      <c r="C810" s="4" t="s">
        <v>1045</v>
      </c>
      <c r="D810" s="17" t="str">
        <f t="shared" si="24"/>
        <v>POST</v>
      </c>
      <c r="E810" s="4">
        <f t="shared" si="25"/>
        <v>5</v>
      </c>
    </row>
    <row r="811" spans="3:5">
      <c r="C811" s="4" t="s">
        <v>1046</v>
      </c>
      <c r="D811" s="17" t="str">
        <f t="shared" si="24"/>
        <v>RALLS</v>
      </c>
      <c r="E811" s="4">
        <f t="shared" si="25"/>
        <v>6</v>
      </c>
    </row>
    <row r="812" spans="3:5">
      <c r="C812" s="4" t="s">
        <v>1047</v>
      </c>
      <c r="D812" s="17" t="str">
        <f t="shared" si="24"/>
        <v>ROPESVILLE</v>
      </c>
      <c r="E812" s="4">
        <f t="shared" si="25"/>
        <v>11</v>
      </c>
    </row>
    <row r="813" spans="3:5">
      <c r="C813" s="4" t="s">
        <v>1048</v>
      </c>
      <c r="D813" s="17" t="str">
        <f t="shared" si="24"/>
        <v>SEAGRAVES</v>
      </c>
      <c r="E813" s="4">
        <f t="shared" si="25"/>
        <v>10</v>
      </c>
    </row>
    <row r="814" spans="3:5">
      <c r="C814" s="4" t="s">
        <v>1049</v>
      </c>
      <c r="D814" s="17" t="str">
        <f t="shared" si="24"/>
        <v>SEMINOLE</v>
      </c>
      <c r="E814" s="4">
        <f t="shared" si="25"/>
        <v>9</v>
      </c>
    </row>
    <row r="815" spans="3:5">
      <c r="C815" s="4" t="s">
        <v>1050</v>
      </c>
      <c r="D815" s="17" t="str">
        <f t="shared" si="24"/>
        <v>SHALLOWATER</v>
      </c>
      <c r="E815" s="4">
        <f t="shared" si="25"/>
        <v>12</v>
      </c>
    </row>
    <row r="816" spans="3:5">
      <c r="C816" s="4" t="s">
        <v>1051</v>
      </c>
      <c r="D816" s="17" t="str">
        <f t="shared" si="24"/>
        <v>SLATON</v>
      </c>
      <c r="E816" s="4">
        <f t="shared" si="25"/>
        <v>7</v>
      </c>
    </row>
    <row r="817" spans="3:5">
      <c r="C817" s="4" t="s">
        <v>1052</v>
      </c>
      <c r="D817" s="17" t="str">
        <f t="shared" si="24"/>
        <v>RANSOM CANYON</v>
      </c>
      <c r="E817" s="4">
        <f t="shared" si="25"/>
        <v>14</v>
      </c>
    </row>
    <row r="818" spans="3:5">
      <c r="C818" s="4" t="s">
        <v>1053</v>
      </c>
      <c r="D818" s="17" t="str">
        <f t="shared" si="24"/>
        <v>SMYER</v>
      </c>
      <c r="E818" s="4">
        <f t="shared" si="25"/>
        <v>6</v>
      </c>
    </row>
    <row r="819" spans="3:5">
      <c r="C819" s="4" t="s">
        <v>1054</v>
      </c>
      <c r="D819" s="17" t="str">
        <f t="shared" si="24"/>
        <v>SPADE</v>
      </c>
      <c r="E819" s="4">
        <f t="shared" si="25"/>
        <v>6</v>
      </c>
    </row>
    <row r="820" spans="3:5">
      <c r="C820" s="4" t="s">
        <v>1055</v>
      </c>
      <c r="D820" s="17" t="str">
        <f t="shared" si="24"/>
        <v>SPUR</v>
      </c>
      <c r="E820" s="4">
        <f t="shared" si="25"/>
        <v>5</v>
      </c>
    </row>
    <row r="821" spans="3:5">
      <c r="C821" s="4" t="s">
        <v>1056</v>
      </c>
      <c r="D821" s="17" t="str">
        <f t="shared" si="24"/>
        <v>SUDAN</v>
      </c>
      <c r="E821" s="4">
        <f t="shared" si="25"/>
        <v>6</v>
      </c>
    </row>
    <row r="822" spans="3:5">
      <c r="C822" s="4" t="s">
        <v>1057</v>
      </c>
      <c r="D822" s="17" t="str">
        <f t="shared" si="24"/>
        <v>SUNDOWN</v>
      </c>
      <c r="E822" s="4">
        <f t="shared" si="25"/>
        <v>8</v>
      </c>
    </row>
    <row r="823" spans="3:5">
      <c r="C823" s="4" t="s">
        <v>1058</v>
      </c>
      <c r="D823" s="17" t="str">
        <f t="shared" si="24"/>
        <v>TAHOKA</v>
      </c>
      <c r="E823" s="4">
        <f t="shared" si="25"/>
        <v>7</v>
      </c>
    </row>
    <row r="824" spans="3:5">
      <c r="C824" s="4" t="s">
        <v>1059</v>
      </c>
      <c r="D824" s="17" t="str">
        <f t="shared" si="24"/>
        <v>TOKIO</v>
      </c>
      <c r="E824" s="4">
        <f t="shared" si="25"/>
        <v>6</v>
      </c>
    </row>
    <row r="825" spans="3:5">
      <c r="C825" s="4" t="s">
        <v>1060</v>
      </c>
      <c r="D825" s="17" t="str">
        <f t="shared" si="24"/>
        <v>WELCH</v>
      </c>
      <c r="E825" s="4">
        <f t="shared" si="25"/>
        <v>6</v>
      </c>
    </row>
    <row r="826" spans="3:5">
      <c r="C826" s="4" t="s">
        <v>1061</v>
      </c>
      <c r="D826" s="17" t="str">
        <f t="shared" si="24"/>
        <v>WELLMAN</v>
      </c>
      <c r="E826" s="4">
        <f t="shared" si="25"/>
        <v>8</v>
      </c>
    </row>
    <row r="827" spans="3:5">
      <c r="C827" s="4" t="s">
        <v>1062</v>
      </c>
      <c r="D827" s="17" t="str">
        <f t="shared" si="24"/>
        <v>WHITEFACE</v>
      </c>
      <c r="E827" s="4">
        <f t="shared" si="25"/>
        <v>10</v>
      </c>
    </row>
    <row r="828" spans="3:5">
      <c r="C828" s="4" t="s">
        <v>1063</v>
      </c>
      <c r="D828" s="17" t="str">
        <f t="shared" si="24"/>
        <v>WHITHARRAL</v>
      </c>
      <c r="E828" s="4">
        <f t="shared" si="25"/>
        <v>11</v>
      </c>
    </row>
    <row r="829" spans="3:5">
      <c r="C829" s="4" t="s">
        <v>1064</v>
      </c>
      <c r="D829" s="17" t="str">
        <f t="shared" si="24"/>
        <v>WILSON</v>
      </c>
      <c r="E829" s="4">
        <f t="shared" si="25"/>
        <v>7</v>
      </c>
    </row>
    <row r="830" spans="3:5">
      <c r="C830" s="4" t="s">
        <v>1065</v>
      </c>
      <c r="D830" s="17" t="str">
        <f t="shared" si="24"/>
        <v>WOLFFORTH</v>
      </c>
      <c r="E830" s="4">
        <f t="shared" si="25"/>
        <v>10</v>
      </c>
    </row>
    <row r="831" spans="3:5">
      <c r="C831" s="4" t="s">
        <v>1066</v>
      </c>
      <c r="D831" s="17" t="str">
        <f t="shared" si="24"/>
        <v>NEW HOME</v>
      </c>
      <c r="E831" s="4">
        <f t="shared" si="25"/>
        <v>9</v>
      </c>
    </row>
    <row r="832" spans="3:5">
      <c r="C832" s="4" t="s">
        <v>1067</v>
      </c>
      <c r="D832" s="17" t="str">
        <f t="shared" si="24"/>
        <v>LUBBOCK</v>
      </c>
      <c r="E832" s="4">
        <f t="shared" si="25"/>
        <v>8</v>
      </c>
    </row>
    <row r="833" spans="3:5">
      <c r="C833" s="4" t="s">
        <v>1068</v>
      </c>
      <c r="D833" s="17" t="str">
        <f t="shared" si="24"/>
        <v>ANSON</v>
      </c>
      <c r="E833" s="4">
        <f t="shared" si="25"/>
        <v>6</v>
      </c>
    </row>
    <row r="834" spans="3:5">
      <c r="C834" s="4" t="s">
        <v>1069</v>
      </c>
      <c r="D834" s="17" t="str">
        <f t="shared" si="24"/>
        <v>ASPERMONT</v>
      </c>
      <c r="E834" s="4">
        <f t="shared" si="25"/>
        <v>10</v>
      </c>
    </row>
    <row r="835" spans="3:5">
      <c r="C835" s="4" t="s">
        <v>1070</v>
      </c>
      <c r="D835" s="17" t="str">
        <f t="shared" ref="D835:D882" si="26">MID(C835,7,E835-1)</f>
        <v>AVOCA</v>
      </c>
      <c r="E835" s="4">
        <f t="shared" ref="E835:E882" si="27">FIND("TX",C835,1)-6</f>
        <v>6</v>
      </c>
    </row>
    <row r="836" spans="3:5">
      <c r="C836" s="4" t="s">
        <v>1071</v>
      </c>
      <c r="D836" s="17" t="str">
        <f t="shared" si="26"/>
        <v>BAIRD</v>
      </c>
      <c r="E836" s="4">
        <f t="shared" si="27"/>
        <v>6</v>
      </c>
    </row>
    <row r="837" spans="3:5">
      <c r="C837" s="4" t="s">
        <v>1072</v>
      </c>
      <c r="D837" s="17" t="str">
        <f t="shared" si="26"/>
        <v>BENJAMIN</v>
      </c>
      <c r="E837" s="4">
        <f t="shared" si="27"/>
        <v>9</v>
      </c>
    </row>
    <row r="838" spans="3:5">
      <c r="C838" s="4" t="s">
        <v>1073</v>
      </c>
      <c r="D838" s="17" t="str">
        <f t="shared" si="26"/>
        <v>BLACKWELL</v>
      </c>
      <c r="E838" s="4">
        <f t="shared" si="27"/>
        <v>10</v>
      </c>
    </row>
    <row r="839" spans="3:5">
      <c r="C839" s="4" t="s">
        <v>1074</v>
      </c>
      <c r="D839" s="17" t="str">
        <f t="shared" si="26"/>
        <v>BUFFALO GAP</v>
      </c>
      <c r="E839" s="4">
        <f t="shared" si="27"/>
        <v>12</v>
      </c>
    </row>
    <row r="840" spans="3:5">
      <c r="C840" s="4" t="s">
        <v>1075</v>
      </c>
      <c r="D840" s="17" t="str">
        <f t="shared" si="26"/>
        <v>CLYDE</v>
      </c>
      <c r="E840" s="4">
        <f t="shared" si="27"/>
        <v>6</v>
      </c>
    </row>
    <row r="841" spans="3:5">
      <c r="C841" s="4" t="s">
        <v>1076</v>
      </c>
      <c r="D841" s="17" t="str">
        <f t="shared" si="26"/>
        <v>COAHOMA</v>
      </c>
      <c r="E841" s="4">
        <f t="shared" si="27"/>
        <v>8</v>
      </c>
    </row>
    <row r="842" spans="3:5">
      <c r="C842" s="4" t="s">
        <v>1077</v>
      </c>
      <c r="D842" s="17" t="str">
        <f t="shared" si="26"/>
        <v>COLORADO CITY</v>
      </c>
      <c r="E842" s="4">
        <f t="shared" si="27"/>
        <v>14</v>
      </c>
    </row>
    <row r="843" spans="3:5">
      <c r="C843" s="4" t="s">
        <v>1078</v>
      </c>
      <c r="D843" s="17" t="str">
        <f t="shared" si="26"/>
        <v>DUNN</v>
      </c>
      <c r="E843" s="4">
        <f t="shared" si="27"/>
        <v>5</v>
      </c>
    </row>
    <row r="844" spans="3:5">
      <c r="C844" s="4" t="s">
        <v>1079</v>
      </c>
      <c r="D844" s="17" t="str">
        <f t="shared" si="26"/>
        <v>FLUVANNA</v>
      </c>
      <c r="E844" s="4">
        <f t="shared" si="27"/>
        <v>9</v>
      </c>
    </row>
    <row r="845" spans="3:5">
      <c r="C845" s="4" t="s">
        <v>1080</v>
      </c>
      <c r="D845" s="17" t="str">
        <f t="shared" si="26"/>
        <v>GIRARD</v>
      </c>
      <c r="E845" s="4">
        <f t="shared" si="27"/>
        <v>7</v>
      </c>
    </row>
    <row r="846" spans="3:5">
      <c r="C846" s="4" t="s">
        <v>1081</v>
      </c>
      <c r="D846" s="17" t="str">
        <f t="shared" si="26"/>
        <v>GOLDSBORO</v>
      </c>
      <c r="E846" s="4">
        <f t="shared" si="27"/>
        <v>10</v>
      </c>
    </row>
    <row r="847" spans="3:5">
      <c r="C847" s="4" t="s">
        <v>1082</v>
      </c>
      <c r="D847" s="17" t="str">
        <f t="shared" si="26"/>
        <v>HAMLIN</v>
      </c>
      <c r="E847" s="4">
        <f t="shared" si="27"/>
        <v>7</v>
      </c>
    </row>
    <row r="848" spans="3:5">
      <c r="C848" s="4" t="s">
        <v>1083</v>
      </c>
      <c r="D848" s="17" t="str">
        <f t="shared" si="26"/>
        <v>HASKELL</v>
      </c>
      <c r="E848" s="4">
        <f t="shared" si="27"/>
        <v>8</v>
      </c>
    </row>
    <row r="849" spans="3:5">
      <c r="C849" s="4" t="s">
        <v>1084</v>
      </c>
      <c r="D849" s="17" t="str">
        <f t="shared" si="26"/>
        <v>HAWLEY</v>
      </c>
      <c r="E849" s="4">
        <f t="shared" si="27"/>
        <v>7</v>
      </c>
    </row>
    <row r="850" spans="3:5">
      <c r="C850" s="4" t="s">
        <v>1085</v>
      </c>
      <c r="D850" s="17" t="str">
        <f t="shared" si="26"/>
        <v>HERMLEIGH</v>
      </c>
      <c r="E850" s="4">
        <f t="shared" si="27"/>
        <v>10</v>
      </c>
    </row>
    <row r="851" spans="3:5">
      <c r="C851" s="4" t="s">
        <v>1086</v>
      </c>
      <c r="D851" s="17" t="str">
        <f t="shared" si="26"/>
        <v>IRA</v>
      </c>
      <c r="E851" s="4">
        <f t="shared" si="27"/>
        <v>4</v>
      </c>
    </row>
    <row r="852" spans="3:5">
      <c r="C852" s="4" t="s">
        <v>1087</v>
      </c>
      <c r="D852" s="17" t="str">
        <f t="shared" si="26"/>
        <v>JAYTON</v>
      </c>
      <c r="E852" s="4">
        <f t="shared" si="27"/>
        <v>7</v>
      </c>
    </row>
    <row r="853" spans="3:5">
      <c r="C853" s="4" t="s">
        <v>1088</v>
      </c>
      <c r="D853" s="17" t="str">
        <f t="shared" si="26"/>
        <v>KNOX CITY</v>
      </c>
      <c r="E853" s="4">
        <f t="shared" si="27"/>
        <v>10</v>
      </c>
    </row>
    <row r="854" spans="3:5">
      <c r="C854" s="4" t="s">
        <v>1089</v>
      </c>
      <c r="D854" s="17" t="str">
        <f t="shared" si="26"/>
        <v>LAWN</v>
      </c>
      <c r="E854" s="4">
        <f t="shared" si="27"/>
        <v>5</v>
      </c>
    </row>
    <row r="855" spans="3:5">
      <c r="C855" s="4" t="s">
        <v>1090</v>
      </c>
      <c r="D855" s="17" t="str">
        <f t="shared" si="26"/>
        <v>LORAINE</v>
      </c>
      <c r="E855" s="4">
        <f t="shared" si="27"/>
        <v>8</v>
      </c>
    </row>
    <row r="856" spans="3:5">
      <c r="C856" s="4" t="s">
        <v>1091</v>
      </c>
      <c r="D856" s="17" t="str">
        <f t="shared" si="26"/>
        <v>LUEDERS</v>
      </c>
      <c r="E856" s="4">
        <f t="shared" si="27"/>
        <v>8</v>
      </c>
    </row>
    <row r="857" spans="3:5">
      <c r="C857" s="4" t="s">
        <v>1092</v>
      </c>
      <c r="D857" s="17" t="str">
        <f t="shared" si="26"/>
        <v>MC CAULLEY</v>
      </c>
      <c r="E857" s="4">
        <f t="shared" si="27"/>
        <v>11</v>
      </c>
    </row>
    <row r="858" spans="3:5">
      <c r="C858" s="4" t="s">
        <v>1093</v>
      </c>
      <c r="D858" s="17" t="str">
        <f t="shared" si="26"/>
        <v>MARYNEAL</v>
      </c>
      <c r="E858" s="4">
        <f t="shared" si="27"/>
        <v>9</v>
      </c>
    </row>
    <row r="859" spans="3:5">
      <c r="C859" s="4" t="s">
        <v>1094</v>
      </c>
      <c r="D859" s="17" t="str">
        <f t="shared" si="26"/>
        <v>MERKEL</v>
      </c>
      <c r="E859" s="4">
        <f t="shared" si="27"/>
        <v>7</v>
      </c>
    </row>
    <row r="860" spans="3:5">
      <c r="C860" s="4" t="s">
        <v>1095</v>
      </c>
      <c r="D860" s="17" t="str">
        <f t="shared" si="26"/>
        <v>NOLAN</v>
      </c>
      <c r="E860" s="4">
        <f t="shared" si="27"/>
        <v>6</v>
      </c>
    </row>
    <row r="861" spans="3:5">
      <c r="C861" s="4" t="s">
        <v>1096</v>
      </c>
      <c r="D861" s="17" t="str">
        <f t="shared" si="26"/>
        <v>NOVICE</v>
      </c>
      <c r="E861" s="4">
        <f t="shared" si="27"/>
        <v>7</v>
      </c>
    </row>
    <row r="862" spans="3:5">
      <c r="C862" s="4" t="s">
        <v>1097</v>
      </c>
      <c r="D862" s="17" t="str">
        <f t="shared" si="26"/>
        <v>O BRIEN</v>
      </c>
      <c r="E862" s="4">
        <f t="shared" si="27"/>
        <v>8</v>
      </c>
    </row>
    <row r="863" spans="3:5">
      <c r="C863" s="4" t="s">
        <v>1098</v>
      </c>
      <c r="D863" s="17" t="str">
        <f t="shared" si="26"/>
        <v>OLD GLORY</v>
      </c>
      <c r="E863" s="4">
        <f t="shared" si="27"/>
        <v>10</v>
      </c>
    </row>
    <row r="864" spans="3:5">
      <c r="C864" s="4" t="s">
        <v>1099</v>
      </c>
      <c r="D864" s="17" t="str">
        <f t="shared" si="26"/>
        <v>OVALO</v>
      </c>
      <c r="E864" s="4">
        <f t="shared" si="27"/>
        <v>6</v>
      </c>
    </row>
    <row r="865" spans="3:5">
      <c r="C865" s="4" t="s">
        <v>1100</v>
      </c>
      <c r="D865" s="17" t="str">
        <f t="shared" si="26"/>
        <v>ROBY</v>
      </c>
      <c r="E865" s="4">
        <f t="shared" si="27"/>
        <v>5</v>
      </c>
    </row>
    <row r="866" spans="3:5">
      <c r="C866" s="4" t="s">
        <v>1101</v>
      </c>
      <c r="D866" s="17" t="str">
        <f t="shared" si="26"/>
        <v>ROCHESTER</v>
      </c>
      <c r="E866" s="4">
        <f t="shared" si="27"/>
        <v>10</v>
      </c>
    </row>
    <row r="867" spans="3:5">
      <c r="C867" s="4" t="s">
        <v>1102</v>
      </c>
      <c r="D867" s="17" t="str">
        <f t="shared" si="26"/>
        <v>ROSCOE</v>
      </c>
      <c r="E867" s="4">
        <f t="shared" si="27"/>
        <v>7</v>
      </c>
    </row>
    <row r="868" spans="3:5">
      <c r="C868" s="4" t="s">
        <v>1103</v>
      </c>
      <c r="D868" s="17" t="str">
        <f t="shared" si="26"/>
        <v>ROTAN</v>
      </c>
      <c r="E868" s="4">
        <f t="shared" si="27"/>
        <v>6</v>
      </c>
    </row>
    <row r="869" spans="3:5">
      <c r="C869" s="4" t="s">
        <v>1104</v>
      </c>
      <c r="D869" s="17" t="str">
        <f t="shared" si="26"/>
        <v>RULE</v>
      </c>
      <c r="E869" s="4">
        <f t="shared" si="27"/>
        <v>5</v>
      </c>
    </row>
    <row r="870" spans="3:5">
      <c r="C870" s="4" t="s">
        <v>1105</v>
      </c>
      <c r="D870" s="17" t="str">
        <f t="shared" si="26"/>
        <v>SNYDER</v>
      </c>
      <c r="E870" s="4">
        <f t="shared" si="27"/>
        <v>7</v>
      </c>
    </row>
    <row r="871" spans="3:5">
      <c r="C871" s="4" t="s">
        <v>1106</v>
      </c>
      <c r="D871" s="17" t="str">
        <f t="shared" si="26"/>
        <v>STAMFORD</v>
      </c>
      <c r="E871" s="4">
        <f t="shared" si="27"/>
        <v>9</v>
      </c>
    </row>
    <row r="872" spans="3:5">
      <c r="C872" s="4" t="s">
        <v>1107</v>
      </c>
      <c r="D872" s="17" t="str">
        <f t="shared" si="26"/>
        <v>SWEETWATER</v>
      </c>
      <c r="E872" s="4">
        <f t="shared" si="27"/>
        <v>11</v>
      </c>
    </row>
    <row r="873" spans="3:5">
      <c r="C873" s="4" t="s">
        <v>1108</v>
      </c>
      <c r="D873" s="17" t="str">
        <f t="shared" si="26"/>
        <v>SYLVESTER</v>
      </c>
      <c r="E873" s="4">
        <f t="shared" si="27"/>
        <v>10</v>
      </c>
    </row>
    <row r="874" spans="3:5">
      <c r="C874" s="4" t="s">
        <v>1109</v>
      </c>
      <c r="D874" s="17" t="str">
        <f t="shared" si="26"/>
        <v>TRENT</v>
      </c>
      <c r="E874" s="4">
        <f t="shared" si="27"/>
        <v>6</v>
      </c>
    </row>
    <row r="875" spans="3:5">
      <c r="C875" s="4" t="s">
        <v>1110</v>
      </c>
      <c r="D875" s="17" t="str">
        <f t="shared" si="26"/>
        <v>TUSCOLA</v>
      </c>
      <c r="E875" s="4">
        <f t="shared" si="27"/>
        <v>8</v>
      </c>
    </row>
    <row r="876" spans="3:5">
      <c r="C876" s="4" t="s">
        <v>1111</v>
      </c>
      <c r="D876" s="17" t="str">
        <f t="shared" si="26"/>
        <v>TYE</v>
      </c>
      <c r="E876" s="4">
        <f t="shared" si="27"/>
        <v>4</v>
      </c>
    </row>
    <row r="877" spans="3:5">
      <c r="C877" s="4" t="s">
        <v>1112</v>
      </c>
      <c r="D877" s="17" t="str">
        <f t="shared" si="26"/>
        <v>WESTBROOK</v>
      </c>
      <c r="E877" s="4">
        <f t="shared" si="27"/>
        <v>10</v>
      </c>
    </row>
    <row r="878" spans="3:5">
      <c r="C878" s="4" t="s">
        <v>1113</v>
      </c>
      <c r="D878" s="17" t="str">
        <f t="shared" si="26"/>
        <v>WINGATE</v>
      </c>
      <c r="E878" s="4">
        <f t="shared" si="27"/>
        <v>8</v>
      </c>
    </row>
    <row r="879" spans="3:5">
      <c r="C879" s="4" t="s">
        <v>1114</v>
      </c>
      <c r="D879" s="17" t="str">
        <f t="shared" si="26"/>
        <v>WINTERS</v>
      </c>
      <c r="E879" s="4">
        <f t="shared" si="27"/>
        <v>8</v>
      </c>
    </row>
    <row r="880" spans="3:5">
      <c r="C880" s="4" t="s">
        <v>1115</v>
      </c>
      <c r="D880" s="17" t="str">
        <f t="shared" si="26"/>
        <v>ABILENE</v>
      </c>
      <c r="E880" s="4">
        <f t="shared" si="27"/>
        <v>8</v>
      </c>
    </row>
    <row r="881" spans="3:5">
      <c r="C881" s="4" t="s">
        <v>1116</v>
      </c>
      <c r="D881" s="17" t="str">
        <f t="shared" si="26"/>
        <v>DYESS AFB</v>
      </c>
      <c r="E881" s="4">
        <f t="shared" si="27"/>
        <v>10</v>
      </c>
    </row>
    <row r="882" spans="3:5">
      <c r="C882" s="4" t="s">
        <v>1117</v>
      </c>
      <c r="D882" s="17" t="str">
        <f t="shared" si="26"/>
        <v>MIDLAND</v>
      </c>
      <c r="E882" s="4">
        <f t="shared" si="27"/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A0CE-1D5D-426A-9DE0-4111314A7398}">
  <sheetPr codeName="Sheet19"/>
  <dimension ref="C2:L45"/>
  <sheetViews>
    <sheetView topLeftCell="B1" workbookViewId="0">
      <selection activeCell="F13" sqref="F13:F14"/>
    </sheetView>
  </sheetViews>
  <sheetFormatPr defaultRowHeight="15"/>
  <cols>
    <col min="1" max="4" width="9.140625" style="4"/>
    <col min="5" max="5" width="18.85546875" style="4" customWidth="1"/>
    <col min="6" max="8" width="9.140625" style="4"/>
    <col min="9" max="9" width="32.7109375" style="4" customWidth="1"/>
    <col min="10" max="10" width="14.5703125" style="4" customWidth="1"/>
    <col min="11" max="11" width="28.42578125" style="4" customWidth="1"/>
    <col min="12" max="12" width="27.5703125" style="4" customWidth="1"/>
    <col min="13" max="16384" width="9.140625" style="4"/>
  </cols>
  <sheetData>
    <row r="2" spans="3:12">
      <c r="C2" s="19" t="s">
        <v>1118</v>
      </c>
      <c r="D2" s="19"/>
      <c r="E2" s="19"/>
    </row>
    <row r="3" spans="3:12">
      <c r="C3" s="19" t="s">
        <v>1119</v>
      </c>
      <c r="D3" s="19"/>
      <c r="E3" s="19"/>
    </row>
    <row r="4" spans="3:12">
      <c r="C4" s="19" t="s">
        <v>1120</v>
      </c>
      <c r="D4" s="19"/>
      <c r="E4" s="19"/>
    </row>
    <row r="5" spans="3:12">
      <c r="C5" s="19" t="s">
        <v>1121</v>
      </c>
      <c r="D5" s="19"/>
      <c r="E5" s="19"/>
      <c r="I5" s="4" t="s">
        <v>177</v>
      </c>
      <c r="J5" s="4" t="s">
        <v>178</v>
      </c>
      <c r="K5" s="4" t="s">
        <v>1122</v>
      </c>
      <c r="L5" s="4" t="s">
        <v>1123</v>
      </c>
    </row>
    <row r="6" spans="3:12">
      <c r="C6" s="19" t="s">
        <v>1124</v>
      </c>
      <c r="D6" s="19"/>
      <c r="E6" s="19"/>
      <c r="I6" s="4" t="s">
        <v>1125</v>
      </c>
      <c r="J6" s="4">
        <f>VALUE(MID(I6,K6+1,L6-K6-1))</f>
        <v>193</v>
      </c>
      <c r="K6" s="4">
        <f>FIND("-",I6,1)</f>
        <v>20</v>
      </c>
      <c r="L6" s="4">
        <f>FIND(",",I6,1)</f>
        <v>24</v>
      </c>
    </row>
    <row r="7" spans="3:12">
      <c r="C7" s="19" t="s">
        <v>1126</v>
      </c>
      <c r="D7" s="19"/>
      <c r="E7" s="19"/>
      <c r="I7" s="4" t="s">
        <v>1127</v>
      </c>
      <c r="J7" s="4">
        <f t="shared" ref="J7:J45" si="0">VALUE(MID(I7,K7+1,L7-K7-1))</f>
        <v>308</v>
      </c>
      <c r="K7" s="4">
        <f t="shared" ref="K7:K45" si="1">FIND("-",I7,1)</f>
        <v>17</v>
      </c>
      <c r="L7" s="4">
        <f t="shared" ref="L7:L45" si="2">FIND(",",I7,1)</f>
        <v>21</v>
      </c>
    </row>
    <row r="8" spans="3:12">
      <c r="C8" s="19" t="s">
        <v>1128</v>
      </c>
      <c r="D8" s="19"/>
      <c r="E8" s="19"/>
      <c r="I8" s="4" t="s">
        <v>1129</v>
      </c>
      <c r="J8" s="4">
        <f t="shared" si="0"/>
        <v>343</v>
      </c>
      <c r="K8" s="4">
        <f t="shared" si="1"/>
        <v>19</v>
      </c>
      <c r="L8" s="4">
        <f t="shared" si="2"/>
        <v>23</v>
      </c>
    </row>
    <row r="9" spans="3:12">
      <c r="C9" s="19" t="s">
        <v>1130</v>
      </c>
      <c r="D9" s="19"/>
      <c r="E9" s="19"/>
      <c r="I9" s="4" t="s">
        <v>1131</v>
      </c>
      <c r="J9" s="4">
        <f t="shared" si="0"/>
        <v>363</v>
      </c>
      <c r="K9" s="4">
        <f t="shared" si="1"/>
        <v>19</v>
      </c>
      <c r="L9" s="4">
        <f t="shared" si="2"/>
        <v>23</v>
      </c>
    </row>
    <row r="10" spans="3:12">
      <c r="C10" s="19" t="s">
        <v>1132</v>
      </c>
      <c r="D10" s="19"/>
      <c r="E10" s="19"/>
      <c r="I10" s="4" t="s">
        <v>1133</v>
      </c>
      <c r="J10" s="4">
        <f t="shared" si="0"/>
        <v>375</v>
      </c>
      <c r="K10" s="4">
        <f t="shared" si="1"/>
        <v>26</v>
      </c>
      <c r="L10" s="4">
        <f t="shared" si="2"/>
        <v>30</v>
      </c>
    </row>
    <row r="11" spans="3:12">
      <c r="C11" s="19" t="s">
        <v>1134</v>
      </c>
      <c r="D11" s="19"/>
      <c r="E11" s="19"/>
      <c r="I11" s="4" t="s">
        <v>1135</v>
      </c>
      <c r="J11" s="4">
        <f t="shared" si="0"/>
        <v>141</v>
      </c>
      <c r="K11" s="4">
        <f t="shared" si="1"/>
        <v>22</v>
      </c>
      <c r="L11" s="4">
        <f t="shared" si="2"/>
        <v>26</v>
      </c>
    </row>
    <row r="12" spans="3:12">
      <c r="C12" s="19" t="s">
        <v>1136</v>
      </c>
      <c r="D12" s="19"/>
      <c r="E12" s="19"/>
      <c r="I12" s="4" t="s">
        <v>1137</v>
      </c>
      <c r="J12" s="4">
        <f t="shared" si="0"/>
        <v>292</v>
      </c>
      <c r="K12" s="4">
        <f t="shared" si="1"/>
        <v>18</v>
      </c>
      <c r="L12" s="4">
        <f t="shared" si="2"/>
        <v>22</v>
      </c>
    </row>
    <row r="13" spans="3:12">
      <c r="C13" s="19" t="s">
        <v>1138</v>
      </c>
      <c r="D13" s="19"/>
      <c r="E13" s="19"/>
      <c r="I13" s="4" t="s">
        <v>1139</v>
      </c>
      <c r="J13" s="4">
        <f t="shared" si="0"/>
        <v>362</v>
      </c>
      <c r="K13" s="4">
        <f t="shared" si="1"/>
        <v>21</v>
      </c>
      <c r="L13" s="4">
        <f t="shared" si="2"/>
        <v>25</v>
      </c>
    </row>
    <row r="14" spans="3:12">
      <c r="C14" s="19" t="s">
        <v>1140</v>
      </c>
      <c r="D14" s="19"/>
      <c r="E14" s="19"/>
      <c r="I14" s="4" t="s">
        <v>1141</v>
      </c>
      <c r="J14" s="4">
        <f t="shared" si="0"/>
        <v>137</v>
      </c>
      <c r="K14" s="4">
        <f t="shared" si="1"/>
        <v>19</v>
      </c>
      <c r="L14" s="4">
        <f t="shared" si="2"/>
        <v>23</v>
      </c>
    </row>
    <row r="15" spans="3:12">
      <c r="C15" s="19" t="s">
        <v>1142</v>
      </c>
      <c r="D15" s="19"/>
      <c r="E15" s="19"/>
      <c r="I15" s="4" t="s">
        <v>1143</v>
      </c>
      <c r="J15" s="4">
        <f t="shared" si="0"/>
        <v>305</v>
      </c>
      <c r="K15" s="4">
        <f t="shared" si="1"/>
        <v>18</v>
      </c>
      <c r="L15" s="4">
        <f t="shared" si="2"/>
        <v>22</v>
      </c>
    </row>
    <row r="16" spans="3:12">
      <c r="C16" s="19"/>
      <c r="D16" s="19"/>
      <c r="E16" s="19"/>
      <c r="I16" s="4" t="s">
        <v>1144</v>
      </c>
      <c r="J16" s="4">
        <f t="shared" si="0"/>
        <v>152</v>
      </c>
      <c r="K16" s="4">
        <f t="shared" si="1"/>
        <v>24</v>
      </c>
      <c r="L16" s="4">
        <f t="shared" si="2"/>
        <v>28</v>
      </c>
    </row>
    <row r="17" spans="9:12">
      <c r="I17" s="4" t="s">
        <v>1145</v>
      </c>
      <c r="J17" s="4">
        <f t="shared" si="0"/>
        <v>243</v>
      </c>
      <c r="K17" s="4">
        <f t="shared" si="1"/>
        <v>23</v>
      </c>
      <c r="L17" s="4">
        <f t="shared" si="2"/>
        <v>27</v>
      </c>
    </row>
    <row r="18" spans="9:12">
      <c r="I18" s="4" t="s">
        <v>1146</v>
      </c>
      <c r="J18" s="4">
        <f t="shared" si="0"/>
        <v>446</v>
      </c>
      <c r="K18" s="4">
        <f t="shared" si="1"/>
        <v>17</v>
      </c>
      <c r="L18" s="4">
        <f t="shared" si="2"/>
        <v>21</v>
      </c>
    </row>
    <row r="19" spans="9:12">
      <c r="I19" s="4" t="s">
        <v>1147</v>
      </c>
      <c r="J19" s="4">
        <f t="shared" si="0"/>
        <v>180</v>
      </c>
      <c r="K19" s="4">
        <f t="shared" si="1"/>
        <v>17</v>
      </c>
      <c r="L19" s="4">
        <f t="shared" si="2"/>
        <v>21</v>
      </c>
    </row>
    <row r="20" spans="9:12">
      <c r="I20" s="4" t="s">
        <v>1148</v>
      </c>
      <c r="J20" s="4">
        <f t="shared" si="0"/>
        <v>317</v>
      </c>
      <c r="K20" s="4">
        <f t="shared" si="1"/>
        <v>19</v>
      </c>
      <c r="L20" s="4">
        <f t="shared" si="2"/>
        <v>23</v>
      </c>
    </row>
    <row r="21" spans="9:12">
      <c r="I21" s="4" t="s">
        <v>1149</v>
      </c>
      <c r="J21" s="4">
        <f t="shared" si="0"/>
        <v>247</v>
      </c>
      <c r="K21" s="4">
        <f t="shared" si="1"/>
        <v>18</v>
      </c>
      <c r="L21" s="4">
        <f t="shared" si="2"/>
        <v>22</v>
      </c>
    </row>
    <row r="22" spans="9:12">
      <c r="I22" s="4" t="s">
        <v>1150</v>
      </c>
      <c r="J22" s="4">
        <f t="shared" si="0"/>
        <v>111</v>
      </c>
      <c r="K22" s="4">
        <f t="shared" si="1"/>
        <v>19</v>
      </c>
      <c r="L22" s="4">
        <f t="shared" si="2"/>
        <v>23</v>
      </c>
    </row>
    <row r="23" spans="9:12">
      <c r="I23" s="4" t="s">
        <v>1151</v>
      </c>
      <c r="J23" s="4">
        <f t="shared" si="0"/>
        <v>180</v>
      </c>
      <c r="K23" s="4">
        <f t="shared" si="1"/>
        <v>22</v>
      </c>
      <c r="L23" s="4">
        <f t="shared" si="2"/>
        <v>26</v>
      </c>
    </row>
    <row r="24" spans="9:12">
      <c r="I24" s="4" t="s">
        <v>1152</v>
      </c>
      <c r="J24" s="4">
        <f t="shared" si="0"/>
        <v>224</v>
      </c>
      <c r="K24" s="4">
        <f t="shared" si="1"/>
        <v>18</v>
      </c>
      <c r="L24" s="4">
        <f t="shared" si="2"/>
        <v>22</v>
      </c>
    </row>
    <row r="25" spans="9:12">
      <c r="I25" s="4" t="s">
        <v>1153</v>
      </c>
      <c r="J25" s="4">
        <f t="shared" si="0"/>
        <v>362</v>
      </c>
      <c r="K25" s="4">
        <f t="shared" si="1"/>
        <v>18</v>
      </c>
      <c r="L25" s="4">
        <f t="shared" si="2"/>
        <v>22</v>
      </c>
    </row>
    <row r="26" spans="9:12">
      <c r="I26" s="4" t="s">
        <v>1154</v>
      </c>
      <c r="J26" s="4">
        <f t="shared" si="0"/>
        <v>149</v>
      </c>
      <c r="K26" s="4">
        <f t="shared" si="1"/>
        <v>19</v>
      </c>
      <c r="L26" s="4">
        <f t="shared" si="2"/>
        <v>23</v>
      </c>
    </row>
    <row r="27" spans="9:12">
      <c r="I27" s="4" t="s">
        <v>1155</v>
      </c>
      <c r="J27" s="4">
        <f t="shared" si="0"/>
        <v>142</v>
      </c>
      <c r="K27" s="4">
        <f t="shared" si="1"/>
        <v>22</v>
      </c>
      <c r="L27" s="4">
        <f t="shared" si="2"/>
        <v>26</v>
      </c>
    </row>
    <row r="28" spans="9:12">
      <c r="I28" s="4" t="s">
        <v>1156</v>
      </c>
      <c r="J28" s="4">
        <f t="shared" si="0"/>
        <v>153</v>
      </c>
      <c r="K28" s="4">
        <f t="shared" si="1"/>
        <v>19</v>
      </c>
      <c r="L28" s="4">
        <f t="shared" si="2"/>
        <v>23</v>
      </c>
    </row>
    <row r="29" spans="9:12">
      <c r="I29" s="4" t="s">
        <v>1157</v>
      </c>
      <c r="J29" s="4">
        <f t="shared" si="0"/>
        <v>118</v>
      </c>
      <c r="K29" s="4">
        <f t="shared" si="1"/>
        <v>20</v>
      </c>
      <c r="L29" s="4">
        <f t="shared" si="2"/>
        <v>24</v>
      </c>
    </row>
    <row r="30" spans="9:12">
      <c r="I30" s="4" t="s">
        <v>1158</v>
      </c>
      <c r="J30" s="4">
        <f t="shared" si="0"/>
        <v>439</v>
      </c>
      <c r="K30" s="4">
        <f t="shared" si="1"/>
        <v>17</v>
      </c>
      <c r="L30" s="4">
        <f t="shared" si="2"/>
        <v>21</v>
      </c>
    </row>
    <row r="31" spans="9:12">
      <c r="I31" s="4" t="s">
        <v>1159</v>
      </c>
      <c r="J31" s="4">
        <f t="shared" si="0"/>
        <v>219</v>
      </c>
      <c r="K31" s="4">
        <f t="shared" si="1"/>
        <v>19</v>
      </c>
      <c r="L31" s="4">
        <f t="shared" si="2"/>
        <v>23</v>
      </c>
    </row>
    <row r="32" spans="9:12">
      <c r="I32" s="4" t="s">
        <v>1160</v>
      </c>
      <c r="J32" s="4">
        <f t="shared" si="0"/>
        <v>371</v>
      </c>
      <c r="K32" s="4">
        <f t="shared" si="1"/>
        <v>24</v>
      </c>
      <c r="L32" s="4">
        <f t="shared" si="2"/>
        <v>28</v>
      </c>
    </row>
    <row r="33" spans="9:12">
      <c r="I33" s="4" t="s">
        <v>1161</v>
      </c>
      <c r="J33" s="4">
        <f t="shared" si="0"/>
        <v>77</v>
      </c>
      <c r="K33" s="4">
        <f t="shared" si="1"/>
        <v>20</v>
      </c>
      <c r="L33" s="4">
        <f t="shared" si="2"/>
        <v>23</v>
      </c>
    </row>
    <row r="34" spans="9:12">
      <c r="I34" s="4" t="s">
        <v>1162</v>
      </c>
      <c r="J34" s="4">
        <f t="shared" si="0"/>
        <v>247</v>
      </c>
      <c r="K34" s="4">
        <f t="shared" si="1"/>
        <v>19</v>
      </c>
      <c r="L34" s="4">
        <f t="shared" si="2"/>
        <v>23</v>
      </c>
    </row>
    <row r="35" spans="9:12">
      <c r="I35" s="4" t="s">
        <v>1163</v>
      </c>
      <c r="J35" s="4">
        <f t="shared" si="0"/>
        <v>203</v>
      </c>
      <c r="K35" s="4">
        <f t="shared" si="1"/>
        <v>18</v>
      </c>
      <c r="L35" s="4">
        <f t="shared" si="2"/>
        <v>22</v>
      </c>
    </row>
    <row r="36" spans="9:12">
      <c r="I36" s="4" t="s">
        <v>1164</v>
      </c>
      <c r="J36" s="4">
        <f t="shared" si="0"/>
        <v>450</v>
      </c>
      <c r="K36" s="4">
        <f t="shared" si="1"/>
        <v>22</v>
      </c>
      <c r="L36" s="4">
        <f t="shared" si="2"/>
        <v>26</v>
      </c>
    </row>
    <row r="37" spans="9:12">
      <c r="I37" s="4" t="s">
        <v>1165</v>
      </c>
      <c r="J37" s="4">
        <f t="shared" si="0"/>
        <v>378</v>
      </c>
      <c r="K37" s="4">
        <f t="shared" si="1"/>
        <v>20</v>
      </c>
      <c r="L37" s="4">
        <f t="shared" si="2"/>
        <v>24</v>
      </c>
    </row>
    <row r="38" spans="9:12">
      <c r="I38" s="4" t="s">
        <v>1166</v>
      </c>
      <c r="J38" s="4">
        <f t="shared" si="0"/>
        <v>274</v>
      </c>
      <c r="K38" s="4">
        <f t="shared" si="1"/>
        <v>22</v>
      </c>
      <c r="L38" s="4">
        <f t="shared" si="2"/>
        <v>26</v>
      </c>
    </row>
    <row r="39" spans="9:12">
      <c r="I39" s="4" t="s">
        <v>1167</v>
      </c>
      <c r="J39" s="4">
        <f t="shared" si="0"/>
        <v>257</v>
      </c>
      <c r="K39" s="4">
        <f t="shared" si="1"/>
        <v>22</v>
      </c>
      <c r="L39" s="4">
        <f t="shared" si="2"/>
        <v>26</v>
      </c>
    </row>
    <row r="40" spans="9:12">
      <c r="I40" s="4" t="s">
        <v>1168</v>
      </c>
      <c r="J40" s="4">
        <f t="shared" si="0"/>
        <v>217</v>
      </c>
      <c r="K40" s="4">
        <f t="shared" si="1"/>
        <v>24</v>
      </c>
      <c r="L40" s="4">
        <f t="shared" si="2"/>
        <v>28</v>
      </c>
    </row>
    <row r="41" spans="9:12">
      <c r="I41" s="4" t="s">
        <v>1169</v>
      </c>
      <c r="J41" s="4">
        <f t="shared" si="0"/>
        <v>355</v>
      </c>
      <c r="K41" s="4">
        <f t="shared" si="1"/>
        <v>22</v>
      </c>
      <c r="L41" s="4">
        <f t="shared" si="2"/>
        <v>26</v>
      </c>
    </row>
    <row r="42" spans="9:12">
      <c r="I42" s="4" t="s">
        <v>1170</v>
      </c>
      <c r="J42" s="4">
        <f t="shared" si="0"/>
        <v>159</v>
      </c>
      <c r="K42" s="4">
        <f t="shared" si="1"/>
        <v>20</v>
      </c>
      <c r="L42" s="4">
        <f t="shared" si="2"/>
        <v>24</v>
      </c>
    </row>
    <row r="43" spans="9:12">
      <c r="I43" s="4" t="s">
        <v>1171</v>
      </c>
      <c r="J43" s="4">
        <f t="shared" si="0"/>
        <v>156</v>
      </c>
      <c r="K43" s="4">
        <f t="shared" si="1"/>
        <v>22</v>
      </c>
      <c r="L43" s="4">
        <f t="shared" si="2"/>
        <v>26</v>
      </c>
    </row>
    <row r="44" spans="9:12">
      <c r="I44" s="4" t="s">
        <v>1172</v>
      </c>
      <c r="J44" s="4">
        <f t="shared" si="0"/>
        <v>380</v>
      </c>
      <c r="K44" s="4">
        <f t="shared" si="1"/>
        <v>16</v>
      </c>
      <c r="L44" s="4">
        <f t="shared" si="2"/>
        <v>20</v>
      </c>
    </row>
    <row r="45" spans="9:12">
      <c r="I45" s="4" t="s">
        <v>1173</v>
      </c>
      <c r="J45" s="4">
        <f t="shared" si="0"/>
        <v>342</v>
      </c>
      <c r="K45" s="4">
        <f t="shared" si="1"/>
        <v>17</v>
      </c>
      <c r="L45" s="4">
        <f t="shared" si="2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BAF5-2546-4ADC-B57F-E1218E49AAF5}">
  <sheetPr codeName="Sheet2"/>
  <dimension ref="C5:D8"/>
  <sheetViews>
    <sheetView workbookViewId="0">
      <selection activeCell="D10" sqref="D10"/>
    </sheetView>
  </sheetViews>
  <sheetFormatPr defaultRowHeight="12.75"/>
  <cols>
    <col min="1" max="2" width="9.140625" style="2"/>
    <col min="3" max="3" width="35" style="2" customWidth="1"/>
    <col min="4" max="4" width="35.85546875" style="2" customWidth="1"/>
    <col min="5" max="16384" width="9.140625" style="2"/>
  </cols>
  <sheetData>
    <row r="5" spans="3:4">
      <c r="C5" s="2" t="s">
        <v>8</v>
      </c>
      <c r="D5" s="2" t="str">
        <f>UPPER(LEFT(C5,1))&amp;RIGHT(C5,LEN(C5)-1)</f>
        <v>The rain in Spain falls mainly in the plain</v>
      </c>
    </row>
    <row r="6" spans="3:4">
      <c r="C6" s="2" t="s">
        <v>9</v>
      </c>
      <c r="D6" s="2" t="str">
        <f>UPPER(LEFT(C6,1))&amp;RIGHT(C6,LEN(C6)-1)</f>
        <v>To dream the impossible dream</v>
      </c>
    </row>
    <row r="7" spans="3:4">
      <c r="C7" s="2" t="s">
        <v>10</v>
      </c>
      <c r="D7" s="2" t="str">
        <f>UPPER(LEFT(C7,1))&amp;RIGHT(C7,LEN(C7)-1)</f>
        <v>Running on empty</v>
      </c>
    </row>
    <row r="8" spans="3:4">
      <c r="C8" s="2" t="s">
        <v>11</v>
      </c>
      <c r="D8" s="2" t="str">
        <f>UPPER(LEFT(C8,1))&amp;RIGHT(C8,LEN(C8)-1)</f>
        <v>Heart like a wheel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BE78-2AAF-4024-9DDA-1908AFD3EF98}">
  <sheetPr codeName="Sheet20"/>
  <dimension ref="A1:K183"/>
  <sheetViews>
    <sheetView workbookViewId="0">
      <selection activeCell="C10" sqref="C10:I10"/>
    </sheetView>
  </sheetViews>
  <sheetFormatPr defaultRowHeight="12.75"/>
  <cols>
    <col min="1" max="3" width="9.140625" style="2"/>
    <col min="4" max="8" width="19.42578125" style="2" customWidth="1"/>
    <col min="9" max="16384" width="9.140625" style="2"/>
  </cols>
  <sheetData>
    <row r="1" spans="1:11">
      <c r="A1" s="20" t="s">
        <v>1174</v>
      </c>
    </row>
    <row r="3" spans="1:11">
      <c r="A3" s="21" t="s">
        <v>1175</v>
      </c>
    </row>
    <row r="4" spans="1:11">
      <c r="A4" s="21" t="s">
        <v>1176</v>
      </c>
    </row>
    <row r="5" spans="1:11">
      <c r="A5" s="21" t="s">
        <v>1177</v>
      </c>
    </row>
    <row r="6" spans="1:11">
      <c r="A6" s="21" t="s">
        <v>1178</v>
      </c>
    </row>
    <row r="8" spans="1:11">
      <c r="A8" s="21" t="s">
        <v>1179</v>
      </c>
    </row>
    <row r="10" spans="1:11">
      <c r="A10" s="21" t="s">
        <v>1180</v>
      </c>
      <c r="C10" s="2" t="str">
        <f>LEFT(A10,4)</f>
        <v>1959</v>
      </c>
      <c r="D10" s="2" t="str">
        <f>TRIM(A10)</f>
        <v>1959.1 498.8</v>
      </c>
      <c r="E10" s="2" t="str">
        <f>MID(D10,8,8)</f>
        <v>498.8</v>
      </c>
      <c r="F10" s="2">
        <f>VALUE(E10)</f>
        <v>498.8</v>
      </c>
      <c r="G10" s="2">
        <f>FIND(" ",D10,1)</f>
        <v>7</v>
      </c>
      <c r="H10" s="2">
        <v>1959</v>
      </c>
      <c r="I10" s="2">
        <f t="shared" ref="I10:I53" si="0">SUMIF(years,H10,gnp)/COUNTIF(years,H10)</f>
        <v>510.3</v>
      </c>
    </row>
    <row r="11" spans="1:11">
      <c r="A11" s="21" t="s">
        <v>1181</v>
      </c>
      <c r="C11" s="2" t="str">
        <f t="shared" ref="C11:C74" si="1">LEFT(A11,4)</f>
        <v>1959</v>
      </c>
      <c r="D11" s="2" t="str">
        <f t="shared" ref="D11:D74" si="2">TRIM(A11)</f>
        <v>1959.2 512.0</v>
      </c>
      <c r="E11" s="2" t="str">
        <f t="shared" ref="E11:E74" si="3">MID(D11,8,8)</f>
        <v>512.0</v>
      </c>
      <c r="F11" s="2">
        <f t="shared" ref="F11:F74" si="4">VALUE(E11)</f>
        <v>512</v>
      </c>
      <c r="H11" s="2">
        <v>1960</v>
      </c>
      <c r="I11" s="2">
        <f t="shared" si="0"/>
        <v>530.6</v>
      </c>
    </row>
    <row r="12" spans="1:11">
      <c r="A12" s="21" t="s">
        <v>1182</v>
      </c>
      <c r="C12" s="2" t="str">
        <f t="shared" si="1"/>
        <v>1959</v>
      </c>
      <c r="D12" s="2" t="str">
        <f t="shared" si="2"/>
        <v>1959.3 513.1</v>
      </c>
      <c r="E12" s="2" t="str">
        <f t="shared" si="3"/>
        <v>513.1</v>
      </c>
      <c r="F12" s="2">
        <f t="shared" si="4"/>
        <v>513.1</v>
      </c>
      <c r="H12" s="2">
        <v>1961</v>
      </c>
      <c r="I12" s="2">
        <f t="shared" si="0"/>
        <v>549.25</v>
      </c>
      <c r="K12" s="2">
        <v>1959</v>
      </c>
    </row>
    <row r="13" spans="1:11">
      <c r="A13" s="21" t="s">
        <v>1183</v>
      </c>
      <c r="C13" s="2" t="str">
        <f t="shared" si="1"/>
        <v>1959</v>
      </c>
      <c r="D13" s="2" t="str">
        <f t="shared" si="2"/>
        <v>1959.4 517.3</v>
      </c>
      <c r="E13" s="2" t="str">
        <f t="shared" si="3"/>
        <v>517.3</v>
      </c>
      <c r="F13" s="2">
        <f t="shared" si="4"/>
        <v>517.29999999999995</v>
      </c>
      <c r="H13" s="2">
        <v>1962</v>
      </c>
      <c r="I13" s="2">
        <f t="shared" si="0"/>
        <v>590.72500000000002</v>
      </c>
      <c r="K13" s="2">
        <v>1960</v>
      </c>
    </row>
    <row r="14" spans="1:11">
      <c r="A14" s="21" t="s">
        <v>1184</v>
      </c>
      <c r="C14" s="2" t="str">
        <f t="shared" si="1"/>
        <v>1960</v>
      </c>
      <c r="D14" s="2" t="str">
        <f t="shared" si="2"/>
        <v>1960.1 530.9</v>
      </c>
      <c r="E14" s="2" t="str">
        <f t="shared" si="3"/>
        <v>530.9</v>
      </c>
      <c r="F14" s="2">
        <f t="shared" si="4"/>
        <v>530.9</v>
      </c>
      <c r="H14" s="2">
        <v>1963</v>
      </c>
      <c r="I14" s="2">
        <f t="shared" si="0"/>
        <v>623.22500000000002</v>
      </c>
      <c r="K14" s="2">
        <v>1961</v>
      </c>
    </row>
    <row r="15" spans="1:11">
      <c r="A15" s="21" t="s">
        <v>1185</v>
      </c>
      <c r="C15" s="2" t="str">
        <f t="shared" si="1"/>
        <v>1960</v>
      </c>
      <c r="D15" s="2" t="str">
        <f t="shared" si="2"/>
        <v>1960.2 530.2</v>
      </c>
      <c r="E15" s="2" t="str">
        <f t="shared" si="3"/>
        <v>530.2</v>
      </c>
      <c r="F15" s="2">
        <f t="shared" si="4"/>
        <v>530.20000000000005</v>
      </c>
      <c r="H15" s="2">
        <v>1964</v>
      </c>
      <c r="I15" s="2">
        <f t="shared" si="0"/>
        <v>669.375</v>
      </c>
      <c r="K15" s="2">
        <v>1962</v>
      </c>
    </row>
    <row r="16" spans="1:11">
      <c r="A16" s="21" t="s">
        <v>1186</v>
      </c>
      <c r="C16" s="2" t="str">
        <f t="shared" si="1"/>
        <v>1960</v>
      </c>
      <c r="D16" s="2" t="str">
        <f t="shared" si="2"/>
        <v>1960.3 533.2</v>
      </c>
      <c r="E16" s="2" t="str">
        <f t="shared" si="3"/>
        <v>533.2</v>
      </c>
      <c r="F16" s="2">
        <f t="shared" si="4"/>
        <v>533.20000000000005</v>
      </c>
      <c r="H16" s="2">
        <v>1965</v>
      </c>
      <c r="I16" s="2">
        <f t="shared" si="0"/>
        <v>725.5</v>
      </c>
      <c r="K16" s="2">
        <v>1963</v>
      </c>
    </row>
    <row r="17" spans="1:11">
      <c r="A17" s="21" t="s">
        <v>1187</v>
      </c>
      <c r="C17" s="2" t="str">
        <f t="shared" si="1"/>
        <v>1960</v>
      </c>
      <c r="D17" s="2" t="str">
        <f t="shared" si="2"/>
        <v>1960.4 528.1</v>
      </c>
      <c r="E17" s="2" t="str">
        <f t="shared" si="3"/>
        <v>528.1</v>
      </c>
      <c r="F17" s="2">
        <f t="shared" si="4"/>
        <v>528.1</v>
      </c>
      <c r="H17" s="2">
        <v>1966</v>
      </c>
      <c r="I17" s="2">
        <f t="shared" si="0"/>
        <v>794.47500000000002</v>
      </c>
      <c r="K17" s="2">
        <v>1964</v>
      </c>
    </row>
    <row r="18" spans="1:11">
      <c r="A18" s="21" t="s">
        <v>1188</v>
      </c>
      <c r="C18" s="2" t="str">
        <f t="shared" si="1"/>
        <v>1961</v>
      </c>
      <c r="D18" s="2" t="str">
        <f t="shared" si="2"/>
        <v>1961.1 532.6</v>
      </c>
      <c r="E18" s="2" t="str">
        <f t="shared" si="3"/>
        <v>532.6</v>
      </c>
      <c r="F18" s="2">
        <f t="shared" si="4"/>
        <v>532.6</v>
      </c>
      <c r="H18" s="2">
        <v>1967</v>
      </c>
      <c r="I18" s="2">
        <f t="shared" si="0"/>
        <v>839.52499999999998</v>
      </c>
      <c r="K18" s="2">
        <v>1965</v>
      </c>
    </row>
    <row r="19" spans="1:11">
      <c r="A19" s="21" t="s">
        <v>1189</v>
      </c>
      <c r="C19" s="2" t="str">
        <f t="shared" si="1"/>
        <v>1961</v>
      </c>
      <c r="D19" s="2" t="str">
        <f t="shared" si="2"/>
        <v>1961.2 543.4</v>
      </c>
      <c r="E19" s="2" t="str">
        <f t="shared" si="3"/>
        <v>543.4</v>
      </c>
      <c r="F19" s="2">
        <f t="shared" si="4"/>
        <v>543.4</v>
      </c>
      <c r="H19" s="2">
        <v>1968</v>
      </c>
      <c r="I19" s="2">
        <f t="shared" si="0"/>
        <v>917.6</v>
      </c>
      <c r="K19" s="2">
        <v>1966</v>
      </c>
    </row>
    <row r="20" spans="1:11">
      <c r="A20" s="21" t="s">
        <v>1190</v>
      </c>
      <c r="C20" s="2" t="str">
        <f t="shared" si="1"/>
        <v>1961</v>
      </c>
      <c r="D20" s="2" t="str">
        <f t="shared" si="2"/>
        <v>1961.3 553.9</v>
      </c>
      <c r="E20" s="2" t="str">
        <f t="shared" si="3"/>
        <v>553.9</v>
      </c>
      <c r="F20" s="2">
        <f t="shared" si="4"/>
        <v>553.9</v>
      </c>
      <c r="H20" s="2">
        <v>1969</v>
      </c>
      <c r="I20" s="2">
        <f t="shared" si="0"/>
        <v>991.45</v>
      </c>
      <c r="K20" s="2">
        <v>1967</v>
      </c>
    </row>
    <row r="21" spans="1:11">
      <c r="A21" s="21" t="s">
        <v>1191</v>
      </c>
      <c r="C21" s="2" t="str">
        <f t="shared" si="1"/>
        <v>1961</v>
      </c>
      <c r="D21" s="2" t="str">
        <f t="shared" si="2"/>
        <v>1961.4 567.1</v>
      </c>
      <c r="E21" s="2" t="str">
        <f t="shared" si="3"/>
        <v>567.1</v>
      </c>
      <c r="F21" s="2">
        <f t="shared" si="4"/>
        <v>567.1</v>
      </c>
      <c r="H21" s="2">
        <v>1970</v>
      </c>
      <c r="I21" s="2">
        <f t="shared" si="0"/>
        <v>1046.075</v>
      </c>
      <c r="K21" s="2">
        <v>1968</v>
      </c>
    </row>
    <row r="22" spans="1:11">
      <c r="A22" s="21" t="s">
        <v>1192</v>
      </c>
      <c r="C22" s="2" t="str">
        <f t="shared" si="1"/>
        <v>1962</v>
      </c>
      <c r="D22" s="2" t="str">
        <f t="shared" si="2"/>
        <v>1962.1 580.5</v>
      </c>
      <c r="E22" s="2" t="str">
        <f t="shared" si="3"/>
        <v>580.5</v>
      </c>
      <c r="F22" s="2">
        <f t="shared" si="4"/>
        <v>580.5</v>
      </c>
      <c r="H22" s="2">
        <v>1971</v>
      </c>
      <c r="I22" s="2">
        <f t="shared" si="0"/>
        <v>1136.25</v>
      </c>
      <c r="K22" s="2">
        <v>1969</v>
      </c>
    </row>
    <row r="23" spans="1:11">
      <c r="A23" s="21" t="s">
        <v>1193</v>
      </c>
      <c r="C23" s="2" t="str">
        <f t="shared" si="1"/>
        <v>1962</v>
      </c>
      <c r="D23" s="2" t="str">
        <f t="shared" si="2"/>
        <v>1962.2 588.0</v>
      </c>
      <c r="E23" s="2" t="str">
        <f t="shared" si="3"/>
        <v>588.0</v>
      </c>
      <c r="F23" s="2">
        <f t="shared" si="4"/>
        <v>588</v>
      </c>
      <c r="H23" s="2">
        <v>1972</v>
      </c>
      <c r="I23" s="2">
        <f t="shared" si="0"/>
        <v>1249.0999999999999</v>
      </c>
      <c r="K23" s="2">
        <v>1970</v>
      </c>
    </row>
    <row r="24" spans="1:11">
      <c r="A24" s="21" t="s">
        <v>1194</v>
      </c>
      <c r="C24" s="2" t="str">
        <f t="shared" si="1"/>
        <v>1962</v>
      </c>
      <c r="D24" s="2" t="str">
        <f t="shared" si="2"/>
        <v>1962.3 595.2</v>
      </c>
      <c r="E24" s="2" t="str">
        <f t="shared" si="3"/>
        <v>595.2</v>
      </c>
      <c r="F24" s="2">
        <f t="shared" si="4"/>
        <v>595.20000000000005</v>
      </c>
      <c r="H24" s="2">
        <v>1973</v>
      </c>
      <c r="I24" s="2">
        <f t="shared" si="0"/>
        <v>1398.25</v>
      </c>
      <c r="K24" s="2">
        <v>1971</v>
      </c>
    </row>
    <row r="25" spans="1:11">
      <c r="A25" s="21" t="s">
        <v>1195</v>
      </c>
      <c r="C25" s="2" t="str">
        <f t="shared" si="1"/>
        <v>1962</v>
      </c>
      <c r="D25" s="2" t="str">
        <f t="shared" si="2"/>
        <v>1962.4 599.2</v>
      </c>
      <c r="E25" s="2" t="str">
        <f t="shared" si="3"/>
        <v>599.2</v>
      </c>
      <c r="F25" s="2">
        <f t="shared" si="4"/>
        <v>599.20000000000005</v>
      </c>
      <c r="H25" s="2">
        <v>1974</v>
      </c>
      <c r="I25" s="2">
        <f t="shared" si="0"/>
        <v>1516.7249999999999</v>
      </c>
      <c r="K25" s="2">
        <v>1972</v>
      </c>
    </row>
    <row r="26" spans="1:11">
      <c r="A26" s="21" t="s">
        <v>1196</v>
      </c>
      <c r="C26" s="2" t="str">
        <f t="shared" si="1"/>
        <v>1963</v>
      </c>
      <c r="D26" s="2" t="str">
        <f t="shared" si="2"/>
        <v>1963.1 608.0</v>
      </c>
      <c r="E26" s="2" t="str">
        <f t="shared" si="3"/>
        <v>608.0</v>
      </c>
      <c r="F26" s="2">
        <f t="shared" si="4"/>
        <v>608</v>
      </c>
      <c r="H26" s="2">
        <v>1975</v>
      </c>
      <c r="I26" s="2">
        <f t="shared" si="0"/>
        <v>1648.3999999999999</v>
      </c>
      <c r="K26" s="2">
        <v>1973</v>
      </c>
    </row>
    <row r="27" spans="1:11">
      <c r="A27" s="21" t="s">
        <v>1197</v>
      </c>
      <c r="C27" s="2" t="str">
        <f t="shared" si="1"/>
        <v>1963</v>
      </c>
      <c r="D27" s="2" t="str">
        <f t="shared" si="2"/>
        <v>1963.2 616.5</v>
      </c>
      <c r="E27" s="2" t="str">
        <f t="shared" si="3"/>
        <v>616.5</v>
      </c>
      <c r="F27" s="2">
        <f t="shared" si="4"/>
        <v>616.5</v>
      </c>
      <c r="H27" s="2">
        <v>1976</v>
      </c>
      <c r="I27" s="2">
        <f t="shared" si="0"/>
        <v>1841.0500000000002</v>
      </c>
      <c r="K27" s="2">
        <v>1974</v>
      </c>
    </row>
    <row r="28" spans="1:11">
      <c r="A28" s="21" t="s">
        <v>1198</v>
      </c>
      <c r="C28" s="2" t="str">
        <f t="shared" si="1"/>
        <v>1963</v>
      </c>
      <c r="D28" s="2" t="str">
        <f t="shared" si="2"/>
        <v>1963.3 629.4</v>
      </c>
      <c r="E28" s="2" t="str">
        <f t="shared" si="3"/>
        <v>629.4</v>
      </c>
      <c r="F28" s="2">
        <f t="shared" si="4"/>
        <v>629.4</v>
      </c>
      <c r="H28" s="2">
        <v>1977</v>
      </c>
      <c r="I28" s="2">
        <f t="shared" si="0"/>
        <v>2052.0500000000002</v>
      </c>
      <c r="K28" s="2">
        <v>1975</v>
      </c>
    </row>
    <row r="29" spans="1:11">
      <c r="A29" s="21" t="s">
        <v>1199</v>
      </c>
      <c r="C29" s="2" t="str">
        <f t="shared" si="1"/>
        <v>1963</v>
      </c>
      <c r="D29" s="2" t="str">
        <f t="shared" si="2"/>
        <v>1963.4 639.0</v>
      </c>
      <c r="E29" s="2" t="str">
        <f t="shared" si="3"/>
        <v>639.0</v>
      </c>
      <c r="F29" s="2">
        <f t="shared" si="4"/>
        <v>639</v>
      </c>
      <c r="H29" s="2">
        <v>1978</v>
      </c>
      <c r="I29" s="2">
        <f t="shared" si="0"/>
        <v>2318</v>
      </c>
      <c r="K29" s="2">
        <v>1976</v>
      </c>
    </row>
    <row r="30" spans="1:11">
      <c r="A30" s="21" t="s">
        <v>1200</v>
      </c>
      <c r="C30" s="2" t="str">
        <f t="shared" si="1"/>
        <v>1964</v>
      </c>
      <c r="D30" s="2" t="str">
        <f t="shared" si="2"/>
        <v>1964.1 655.5</v>
      </c>
      <c r="E30" s="2" t="str">
        <f t="shared" si="3"/>
        <v>655.5</v>
      </c>
      <c r="F30" s="2">
        <f t="shared" si="4"/>
        <v>655.5</v>
      </c>
      <c r="H30" s="2">
        <v>1979</v>
      </c>
      <c r="I30" s="2">
        <f t="shared" si="0"/>
        <v>2599.3000000000002</v>
      </c>
      <c r="K30" s="2">
        <v>1977</v>
      </c>
    </row>
    <row r="31" spans="1:11">
      <c r="A31" s="21" t="s">
        <v>1201</v>
      </c>
      <c r="C31" s="2" t="str">
        <f t="shared" si="1"/>
        <v>1964</v>
      </c>
      <c r="D31" s="2" t="str">
        <f t="shared" si="2"/>
        <v>1964.2 664.6</v>
      </c>
      <c r="E31" s="2" t="str">
        <f t="shared" si="3"/>
        <v>664.6</v>
      </c>
      <c r="F31" s="2">
        <f t="shared" si="4"/>
        <v>664.6</v>
      </c>
      <c r="H31" s="2">
        <v>1980</v>
      </c>
      <c r="I31" s="2">
        <f t="shared" si="0"/>
        <v>2830.8249999999998</v>
      </c>
      <c r="K31" s="2">
        <v>1978</v>
      </c>
    </row>
    <row r="32" spans="1:11">
      <c r="A32" s="21" t="s">
        <v>1202</v>
      </c>
      <c r="C32" s="2" t="str">
        <f t="shared" si="1"/>
        <v>1964</v>
      </c>
      <c r="D32" s="2" t="str">
        <f t="shared" si="2"/>
        <v>1964.3 676.3</v>
      </c>
      <c r="E32" s="2" t="str">
        <f t="shared" si="3"/>
        <v>676.3</v>
      </c>
      <c r="F32" s="2">
        <f t="shared" si="4"/>
        <v>676.3</v>
      </c>
      <c r="H32" s="2">
        <v>1981</v>
      </c>
      <c r="I32" s="2">
        <f t="shared" si="0"/>
        <v>3166.05</v>
      </c>
      <c r="K32" s="2">
        <v>1979</v>
      </c>
    </row>
    <row r="33" spans="1:11">
      <c r="A33" s="21" t="s">
        <v>1203</v>
      </c>
      <c r="C33" s="2" t="str">
        <f t="shared" si="1"/>
        <v>1964</v>
      </c>
      <c r="D33" s="2" t="str">
        <f t="shared" si="2"/>
        <v>1964.4 681.1</v>
      </c>
      <c r="E33" s="2" t="str">
        <f t="shared" si="3"/>
        <v>681.1</v>
      </c>
      <c r="F33" s="2">
        <f t="shared" si="4"/>
        <v>681.1</v>
      </c>
      <c r="H33" s="2">
        <v>1982</v>
      </c>
      <c r="I33" s="2">
        <f t="shared" si="0"/>
        <v>3295.625</v>
      </c>
      <c r="K33" s="2">
        <v>1980</v>
      </c>
    </row>
    <row r="34" spans="1:11">
      <c r="A34" s="21" t="s">
        <v>1204</v>
      </c>
      <c r="C34" s="2" t="str">
        <f t="shared" si="1"/>
        <v>1965</v>
      </c>
      <c r="D34" s="2" t="str">
        <f t="shared" si="2"/>
        <v>1965.1 702.0</v>
      </c>
      <c r="E34" s="2" t="str">
        <f t="shared" si="3"/>
        <v>702.0</v>
      </c>
      <c r="F34" s="2">
        <f t="shared" si="4"/>
        <v>702</v>
      </c>
      <c r="H34" s="2">
        <v>1983</v>
      </c>
      <c r="I34" s="2">
        <f t="shared" si="0"/>
        <v>3571.8</v>
      </c>
      <c r="K34" s="2">
        <v>1981</v>
      </c>
    </row>
    <row r="35" spans="1:11">
      <c r="A35" s="21" t="s">
        <v>1205</v>
      </c>
      <c r="C35" s="2" t="str">
        <f t="shared" si="1"/>
        <v>1965</v>
      </c>
      <c r="D35" s="2" t="str">
        <f t="shared" si="2"/>
        <v>1965.2 714.8</v>
      </c>
      <c r="E35" s="2" t="str">
        <f t="shared" si="3"/>
        <v>714.8</v>
      </c>
      <c r="F35" s="2">
        <f t="shared" si="4"/>
        <v>714.8</v>
      </c>
      <c r="H35" s="2">
        <v>1984</v>
      </c>
      <c r="I35" s="2">
        <f t="shared" si="0"/>
        <v>3968.0749999999998</v>
      </c>
      <c r="K35" s="2">
        <v>1982</v>
      </c>
    </row>
    <row r="36" spans="1:11">
      <c r="A36" s="21" t="s">
        <v>1206</v>
      </c>
      <c r="C36" s="2" t="str">
        <f t="shared" si="1"/>
        <v>1965</v>
      </c>
      <c r="D36" s="2" t="str">
        <f t="shared" si="2"/>
        <v>1965.3 731.6</v>
      </c>
      <c r="E36" s="2" t="str">
        <f t="shared" si="3"/>
        <v>731.6</v>
      </c>
      <c r="F36" s="2">
        <f t="shared" si="4"/>
        <v>731.6</v>
      </c>
      <c r="H36" s="2">
        <v>1985</v>
      </c>
      <c r="I36" s="2">
        <f t="shared" si="0"/>
        <v>4238.375</v>
      </c>
      <c r="K36" s="2">
        <v>1983</v>
      </c>
    </row>
    <row r="37" spans="1:11">
      <c r="A37" s="21" t="s">
        <v>1207</v>
      </c>
      <c r="C37" s="2" t="str">
        <f t="shared" si="1"/>
        <v>1965</v>
      </c>
      <c r="D37" s="2" t="str">
        <f t="shared" si="2"/>
        <v>1965.4 753.6</v>
      </c>
      <c r="E37" s="2" t="str">
        <f t="shared" si="3"/>
        <v>753.6</v>
      </c>
      <c r="F37" s="2">
        <f t="shared" si="4"/>
        <v>753.6</v>
      </c>
      <c r="H37" s="2">
        <v>1986</v>
      </c>
      <c r="I37" s="2">
        <f t="shared" si="0"/>
        <v>4468.3500000000004</v>
      </c>
      <c r="K37" s="2">
        <v>1984</v>
      </c>
    </row>
    <row r="38" spans="1:11">
      <c r="A38" s="21" t="s">
        <v>1208</v>
      </c>
      <c r="C38" s="2" t="str">
        <f t="shared" si="1"/>
        <v>1966</v>
      </c>
      <c r="D38" s="2" t="str">
        <f t="shared" si="2"/>
        <v>1966.1 777.4</v>
      </c>
      <c r="E38" s="2" t="str">
        <f t="shared" si="3"/>
        <v>777.4</v>
      </c>
      <c r="F38" s="2">
        <f t="shared" si="4"/>
        <v>777.4</v>
      </c>
      <c r="H38" s="2">
        <v>1987</v>
      </c>
      <c r="I38" s="2">
        <f t="shared" si="0"/>
        <v>4756.1499999999996</v>
      </c>
      <c r="K38" s="2">
        <v>1985</v>
      </c>
    </row>
    <row r="39" spans="1:11">
      <c r="A39" s="21" t="s">
        <v>1209</v>
      </c>
      <c r="C39" s="2" t="str">
        <f t="shared" si="1"/>
        <v>1966</v>
      </c>
      <c r="D39" s="2" t="str">
        <f t="shared" si="2"/>
        <v>1966.2 786.7</v>
      </c>
      <c r="E39" s="2" t="str">
        <f t="shared" si="3"/>
        <v>786.7</v>
      </c>
      <c r="F39" s="2">
        <f t="shared" si="4"/>
        <v>786.7</v>
      </c>
      <c r="H39" s="2">
        <v>1988</v>
      </c>
      <c r="I39" s="2">
        <f t="shared" si="0"/>
        <v>5126.75</v>
      </c>
      <c r="K39" s="2">
        <v>1986</v>
      </c>
    </row>
    <row r="40" spans="1:11">
      <c r="A40" s="21" t="s">
        <v>1210</v>
      </c>
      <c r="C40" s="2" t="str">
        <f t="shared" si="1"/>
        <v>1966</v>
      </c>
      <c r="D40" s="2" t="str">
        <f t="shared" si="2"/>
        <v>1966.3 799.9</v>
      </c>
      <c r="E40" s="2" t="str">
        <f t="shared" si="3"/>
        <v>799.9</v>
      </c>
      <c r="F40" s="2">
        <f t="shared" si="4"/>
        <v>799.9</v>
      </c>
      <c r="H40" s="2">
        <v>1989</v>
      </c>
      <c r="I40" s="2">
        <f t="shared" si="0"/>
        <v>5509.4750000000004</v>
      </c>
      <c r="K40" s="2">
        <v>1987</v>
      </c>
    </row>
    <row r="41" spans="1:11">
      <c r="A41" s="21" t="s">
        <v>1211</v>
      </c>
      <c r="C41" s="2" t="str">
        <f t="shared" si="1"/>
        <v>1966</v>
      </c>
      <c r="D41" s="2" t="str">
        <f t="shared" si="2"/>
        <v>1966.4 813.9</v>
      </c>
      <c r="E41" s="2" t="str">
        <f t="shared" si="3"/>
        <v>813.9</v>
      </c>
      <c r="F41" s="2">
        <f t="shared" si="4"/>
        <v>813.9</v>
      </c>
      <c r="H41" s="2">
        <v>1990</v>
      </c>
      <c r="I41" s="2">
        <f t="shared" si="0"/>
        <v>5832.2250000000004</v>
      </c>
      <c r="K41" s="2">
        <v>1988</v>
      </c>
    </row>
    <row r="42" spans="1:11">
      <c r="A42" s="21" t="s">
        <v>1212</v>
      </c>
      <c r="C42" s="2" t="str">
        <f t="shared" si="1"/>
        <v>1967</v>
      </c>
      <c r="D42" s="2" t="str">
        <f t="shared" si="2"/>
        <v>1967.1 824.6</v>
      </c>
      <c r="E42" s="2" t="str">
        <f t="shared" si="3"/>
        <v>824.6</v>
      </c>
      <c r="F42" s="2">
        <f t="shared" si="4"/>
        <v>824.6</v>
      </c>
      <c r="H42" s="2">
        <v>1991</v>
      </c>
      <c r="I42" s="2">
        <f t="shared" si="0"/>
        <v>6010.875</v>
      </c>
      <c r="K42" s="2">
        <v>1989</v>
      </c>
    </row>
    <row r="43" spans="1:11">
      <c r="A43" s="21" t="s">
        <v>1213</v>
      </c>
      <c r="C43" s="2" t="str">
        <f t="shared" si="1"/>
        <v>1967</v>
      </c>
      <c r="D43" s="2" t="str">
        <f t="shared" si="2"/>
        <v>1967.2 829.1</v>
      </c>
      <c r="E43" s="2" t="str">
        <f t="shared" si="3"/>
        <v>829.1</v>
      </c>
      <c r="F43" s="2">
        <f t="shared" si="4"/>
        <v>829.1</v>
      </c>
      <c r="H43" s="2">
        <v>1992</v>
      </c>
      <c r="I43" s="2">
        <f t="shared" si="0"/>
        <v>6342.35</v>
      </c>
      <c r="K43" s="2">
        <v>1990</v>
      </c>
    </row>
    <row r="44" spans="1:11">
      <c r="A44" s="21" t="s">
        <v>1214</v>
      </c>
      <c r="C44" s="2" t="str">
        <f t="shared" si="1"/>
        <v>1967</v>
      </c>
      <c r="D44" s="2" t="str">
        <f t="shared" si="2"/>
        <v>1967.3 844.4</v>
      </c>
      <c r="E44" s="2" t="str">
        <f t="shared" si="3"/>
        <v>844.4</v>
      </c>
      <c r="F44" s="2">
        <f t="shared" si="4"/>
        <v>844.4</v>
      </c>
      <c r="H44" s="2">
        <v>1993</v>
      </c>
      <c r="I44" s="2">
        <f t="shared" si="0"/>
        <v>6666.7000000000007</v>
      </c>
      <c r="K44" s="2">
        <v>1991</v>
      </c>
    </row>
    <row r="45" spans="1:11">
      <c r="A45" s="21" t="s">
        <v>1215</v>
      </c>
      <c r="C45" s="2" t="str">
        <f t="shared" si="1"/>
        <v>1967</v>
      </c>
      <c r="D45" s="2" t="str">
        <f t="shared" si="2"/>
        <v>1967.4 860.0</v>
      </c>
      <c r="E45" s="2" t="str">
        <f t="shared" si="3"/>
        <v>860.0</v>
      </c>
      <c r="F45" s="2">
        <f t="shared" si="4"/>
        <v>860</v>
      </c>
      <c r="H45" s="2">
        <v>1994</v>
      </c>
      <c r="I45" s="2">
        <f t="shared" si="0"/>
        <v>7071.15</v>
      </c>
      <c r="K45" s="2">
        <v>1992</v>
      </c>
    </row>
    <row r="46" spans="1:11">
      <c r="A46" s="21" t="s">
        <v>1216</v>
      </c>
      <c r="C46" s="2" t="str">
        <f t="shared" si="1"/>
        <v>1968</v>
      </c>
      <c r="D46" s="2" t="str">
        <f t="shared" si="2"/>
        <v>1968.1 887.3</v>
      </c>
      <c r="E46" s="2" t="str">
        <f t="shared" si="3"/>
        <v>887.3</v>
      </c>
      <c r="F46" s="2">
        <f t="shared" si="4"/>
        <v>887.3</v>
      </c>
      <c r="H46" s="2">
        <v>1995</v>
      </c>
      <c r="I46" s="2">
        <f t="shared" si="0"/>
        <v>7420.9000000000005</v>
      </c>
      <c r="K46" s="2">
        <v>1993</v>
      </c>
    </row>
    <row r="47" spans="1:11">
      <c r="A47" s="21" t="s">
        <v>1217</v>
      </c>
      <c r="C47" s="2" t="str">
        <f t="shared" si="1"/>
        <v>1968</v>
      </c>
      <c r="D47" s="2" t="str">
        <f t="shared" si="2"/>
        <v>1968.2 911.8</v>
      </c>
      <c r="E47" s="2" t="str">
        <f t="shared" si="3"/>
        <v>911.8</v>
      </c>
      <c r="F47" s="2">
        <f t="shared" si="4"/>
        <v>911.8</v>
      </c>
      <c r="H47" s="2">
        <v>1996</v>
      </c>
      <c r="I47" s="2">
        <f t="shared" si="0"/>
        <v>7831.25</v>
      </c>
      <c r="K47" s="2">
        <v>1994</v>
      </c>
    </row>
    <row r="48" spans="1:11">
      <c r="A48" s="21" t="s">
        <v>1218</v>
      </c>
      <c r="C48" s="2" t="str">
        <f t="shared" si="1"/>
        <v>1968</v>
      </c>
      <c r="D48" s="2" t="str">
        <f t="shared" si="2"/>
        <v>1968.3 927.2</v>
      </c>
      <c r="E48" s="2" t="str">
        <f t="shared" si="3"/>
        <v>927.2</v>
      </c>
      <c r="F48" s="2">
        <f t="shared" si="4"/>
        <v>927.2</v>
      </c>
      <c r="H48" s="2">
        <v>1997</v>
      </c>
      <c r="I48" s="2">
        <f t="shared" si="0"/>
        <v>8325.4249999999993</v>
      </c>
      <c r="K48" s="2">
        <v>1995</v>
      </c>
    </row>
    <row r="49" spans="1:11">
      <c r="A49" s="21" t="s">
        <v>1219</v>
      </c>
      <c r="C49" s="2" t="str">
        <f t="shared" si="1"/>
        <v>1968</v>
      </c>
      <c r="D49" s="2" t="str">
        <f t="shared" si="2"/>
        <v>1968.4 944.1</v>
      </c>
      <c r="E49" s="2" t="str">
        <f t="shared" si="3"/>
        <v>944.1</v>
      </c>
      <c r="F49" s="2">
        <f t="shared" si="4"/>
        <v>944.1</v>
      </c>
      <c r="H49" s="2">
        <v>1998</v>
      </c>
      <c r="I49" s="2">
        <f t="shared" si="0"/>
        <v>8778.0750000000007</v>
      </c>
      <c r="K49" s="2">
        <v>1996</v>
      </c>
    </row>
    <row r="50" spans="1:11">
      <c r="A50" s="21" t="s">
        <v>1220</v>
      </c>
      <c r="C50" s="2" t="str">
        <f t="shared" si="1"/>
        <v>1969</v>
      </c>
      <c r="D50" s="2" t="str">
        <f t="shared" si="2"/>
        <v>1969.1 968.2</v>
      </c>
      <c r="E50" s="2" t="str">
        <f t="shared" si="3"/>
        <v>968.2</v>
      </c>
      <c r="F50" s="2">
        <f t="shared" si="4"/>
        <v>968.2</v>
      </c>
      <c r="H50" s="2">
        <v>1999</v>
      </c>
      <c r="I50" s="2">
        <f t="shared" si="0"/>
        <v>9297.0499999999993</v>
      </c>
      <c r="K50" s="2">
        <v>1997</v>
      </c>
    </row>
    <row r="51" spans="1:11">
      <c r="A51" s="21" t="s">
        <v>1221</v>
      </c>
      <c r="C51" s="2" t="str">
        <f t="shared" si="1"/>
        <v>1969</v>
      </c>
      <c r="D51" s="2" t="str">
        <f t="shared" si="2"/>
        <v>1969.2 983.2</v>
      </c>
      <c r="E51" s="2" t="str">
        <f t="shared" si="3"/>
        <v>983.2</v>
      </c>
      <c r="F51" s="2">
        <f t="shared" si="4"/>
        <v>983.2</v>
      </c>
      <c r="H51" s="2">
        <v>2000</v>
      </c>
      <c r="I51" s="2">
        <f t="shared" si="0"/>
        <v>9848.0499999999993</v>
      </c>
      <c r="K51" s="2">
        <v>1998</v>
      </c>
    </row>
    <row r="52" spans="1:11">
      <c r="A52" s="21" t="s">
        <v>1222</v>
      </c>
      <c r="C52" s="2" t="str">
        <f t="shared" si="1"/>
        <v>1969</v>
      </c>
      <c r="D52" s="2" t="str">
        <f t="shared" si="2"/>
        <v>1969.3 1003.1</v>
      </c>
      <c r="E52" s="2" t="str">
        <f t="shared" si="3"/>
        <v>1003.1</v>
      </c>
      <c r="F52" s="2">
        <f t="shared" si="4"/>
        <v>1003.1</v>
      </c>
      <c r="H52" s="2">
        <v>2001</v>
      </c>
      <c r="I52" s="2">
        <f t="shared" si="0"/>
        <v>10104.1</v>
      </c>
      <c r="K52" s="2">
        <v>1999</v>
      </c>
    </row>
    <row r="53" spans="1:11">
      <c r="A53" s="21" t="s">
        <v>1223</v>
      </c>
      <c r="C53" s="2" t="str">
        <f t="shared" si="1"/>
        <v>1969</v>
      </c>
      <c r="D53" s="2" t="str">
        <f t="shared" si="2"/>
        <v>1969.4 1011.3</v>
      </c>
      <c r="E53" s="2" t="str">
        <f t="shared" si="3"/>
        <v>1011.3</v>
      </c>
      <c r="F53" s="2">
        <f t="shared" si="4"/>
        <v>1011.3</v>
      </c>
      <c r="H53" s="2">
        <v>2002</v>
      </c>
      <c r="I53" s="2">
        <f t="shared" si="0"/>
        <v>10335.799999999999</v>
      </c>
      <c r="K53" s="2">
        <v>2000</v>
      </c>
    </row>
    <row r="54" spans="1:11">
      <c r="A54" s="21" t="s">
        <v>1224</v>
      </c>
      <c r="C54" s="2" t="str">
        <f t="shared" si="1"/>
        <v>1970</v>
      </c>
      <c r="D54" s="2" t="str">
        <f t="shared" si="2"/>
        <v>1970.1 1024.5</v>
      </c>
      <c r="E54" s="2" t="str">
        <f t="shared" si="3"/>
        <v>1024.5</v>
      </c>
      <c r="F54" s="2">
        <f t="shared" si="4"/>
        <v>1024.5</v>
      </c>
      <c r="K54" s="2">
        <v>2001</v>
      </c>
    </row>
    <row r="55" spans="1:11">
      <c r="A55" s="21" t="s">
        <v>1225</v>
      </c>
      <c r="C55" s="2" t="str">
        <f t="shared" si="1"/>
        <v>1970</v>
      </c>
      <c r="D55" s="2" t="str">
        <f t="shared" si="2"/>
        <v>1970.2 1041.0</v>
      </c>
      <c r="E55" s="2" t="str">
        <f t="shared" si="3"/>
        <v>1041.0</v>
      </c>
      <c r="F55" s="2">
        <f t="shared" si="4"/>
        <v>1041</v>
      </c>
      <c r="K55" s="2">
        <v>2002</v>
      </c>
    </row>
    <row r="56" spans="1:11">
      <c r="A56" s="21" t="s">
        <v>1226</v>
      </c>
      <c r="C56" s="2" t="str">
        <f t="shared" si="1"/>
        <v>1970</v>
      </c>
      <c r="D56" s="2" t="str">
        <f t="shared" si="2"/>
        <v>1970.3 1058.5</v>
      </c>
      <c r="E56" s="2" t="str">
        <f t="shared" si="3"/>
        <v>1058.5</v>
      </c>
      <c r="F56" s="2">
        <f t="shared" si="4"/>
        <v>1058.5</v>
      </c>
    </row>
    <row r="57" spans="1:11">
      <c r="A57" s="21" t="s">
        <v>1227</v>
      </c>
      <c r="C57" s="2" t="str">
        <f t="shared" si="1"/>
        <v>1970</v>
      </c>
      <c r="D57" s="2" t="str">
        <f t="shared" si="2"/>
        <v>1970.4 1060.3</v>
      </c>
      <c r="E57" s="2" t="str">
        <f t="shared" si="3"/>
        <v>1060.3</v>
      </c>
      <c r="F57" s="2">
        <f t="shared" si="4"/>
        <v>1060.3</v>
      </c>
    </row>
    <row r="58" spans="1:11">
      <c r="A58" s="21" t="s">
        <v>1228</v>
      </c>
      <c r="C58" s="2" t="str">
        <f t="shared" si="1"/>
        <v>1971</v>
      </c>
      <c r="D58" s="2" t="str">
        <f t="shared" si="2"/>
        <v>1971.1 1107.4</v>
      </c>
      <c r="E58" s="2" t="str">
        <f t="shared" si="3"/>
        <v>1107.4</v>
      </c>
      <c r="F58" s="2">
        <f t="shared" si="4"/>
        <v>1107.4000000000001</v>
      </c>
    </row>
    <row r="59" spans="1:11">
      <c r="A59" s="21" t="s">
        <v>1229</v>
      </c>
      <c r="C59" s="2" t="str">
        <f t="shared" si="1"/>
        <v>1971</v>
      </c>
      <c r="D59" s="2" t="str">
        <f t="shared" si="2"/>
        <v>1971.2 1128.6</v>
      </c>
      <c r="E59" s="2" t="str">
        <f t="shared" si="3"/>
        <v>1128.6</v>
      </c>
      <c r="F59" s="2">
        <f t="shared" si="4"/>
        <v>1128.5999999999999</v>
      </c>
    </row>
    <row r="60" spans="1:11">
      <c r="A60" s="21" t="s">
        <v>1230</v>
      </c>
      <c r="C60" s="2" t="str">
        <f t="shared" si="1"/>
        <v>1971</v>
      </c>
      <c r="D60" s="2" t="str">
        <f t="shared" si="2"/>
        <v>1971.3 1148.1</v>
      </c>
      <c r="E60" s="2" t="str">
        <f t="shared" si="3"/>
        <v>1148.1</v>
      </c>
      <c r="F60" s="2">
        <f t="shared" si="4"/>
        <v>1148.0999999999999</v>
      </c>
    </row>
    <row r="61" spans="1:11">
      <c r="A61" s="21" t="s">
        <v>1231</v>
      </c>
      <c r="C61" s="2" t="str">
        <f t="shared" si="1"/>
        <v>1971</v>
      </c>
      <c r="D61" s="2" t="str">
        <f t="shared" si="2"/>
        <v>1971.4 1160.9</v>
      </c>
      <c r="E61" s="2" t="str">
        <f t="shared" si="3"/>
        <v>1160.9</v>
      </c>
      <c r="F61" s="2">
        <f t="shared" si="4"/>
        <v>1160.9000000000001</v>
      </c>
    </row>
    <row r="62" spans="1:11">
      <c r="A62" s="21" t="s">
        <v>1232</v>
      </c>
      <c r="C62" s="2" t="str">
        <f t="shared" si="1"/>
        <v>1972</v>
      </c>
      <c r="D62" s="2" t="str">
        <f t="shared" si="2"/>
        <v>1972.1 1200.8</v>
      </c>
      <c r="E62" s="2" t="str">
        <f t="shared" si="3"/>
        <v>1200.8</v>
      </c>
      <c r="F62" s="2">
        <f t="shared" si="4"/>
        <v>1200.8</v>
      </c>
    </row>
    <row r="63" spans="1:11">
      <c r="A63" s="21" t="s">
        <v>1233</v>
      </c>
      <c r="C63" s="2" t="str">
        <f t="shared" si="1"/>
        <v>1972</v>
      </c>
      <c r="D63" s="2" t="str">
        <f t="shared" si="2"/>
        <v>1972.2 1235.8</v>
      </c>
      <c r="E63" s="2" t="str">
        <f t="shared" si="3"/>
        <v>1235.8</v>
      </c>
      <c r="F63" s="2">
        <f t="shared" si="4"/>
        <v>1235.8</v>
      </c>
    </row>
    <row r="64" spans="1:11">
      <c r="A64" s="21" t="s">
        <v>1234</v>
      </c>
      <c r="C64" s="2" t="str">
        <f t="shared" si="1"/>
        <v>1972</v>
      </c>
      <c r="D64" s="2" t="str">
        <f t="shared" si="2"/>
        <v>1972.3 1261.0</v>
      </c>
      <c r="E64" s="2" t="str">
        <f t="shared" si="3"/>
        <v>1261.0</v>
      </c>
      <c r="F64" s="2">
        <f t="shared" si="4"/>
        <v>1261</v>
      </c>
    </row>
    <row r="65" spans="1:6">
      <c r="A65" s="21" t="s">
        <v>1235</v>
      </c>
      <c r="C65" s="2" t="str">
        <f t="shared" si="1"/>
        <v>1972</v>
      </c>
      <c r="D65" s="2" t="str">
        <f t="shared" si="2"/>
        <v>1972.4 1298.8</v>
      </c>
      <c r="E65" s="2" t="str">
        <f t="shared" si="3"/>
        <v>1298.8</v>
      </c>
      <c r="F65" s="2">
        <f t="shared" si="4"/>
        <v>1298.8</v>
      </c>
    </row>
    <row r="66" spans="1:6">
      <c r="A66" s="21" t="s">
        <v>1236</v>
      </c>
      <c r="C66" s="2" t="str">
        <f t="shared" si="1"/>
        <v>1973</v>
      </c>
      <c r="D66" s="2" t="str">
        <f t="shared" si="2"/>
        <v>1973.1 1349.2</v>
      </c>
      <c r="E66" s="2" t="str">
        <f t="shared" si="3"/>
        <v>1349.2</v>
      </c>
      <c r="F66" s="2">
        <f t="shared" si="4"/>
        <v>1349.2</v>
      </c>
    </row>
    <row r="67" spans="1:6">
      <c r="A67" s="21" t="s">
        <v>1237</v>
      </c>
      <c r="C67" s="2" t="str">
        <f t="shared" si="1"/>
        <v>1973</v>
      </c>
      <c r="D67" s="2" t="str">
        <f t="shared" si="2"/>
        <v>1973.2 1386.1</v>
      </c>
      <c r="E67" s="2" t="str">
        <f t="shared" si="3"/>
        <v>1386.1</v>
      </c>
      <c r="F67" s="2">
        <f t="shared" si="4"/>
        <v>1386.1</v>
      </c>
    </row>
    <row r="68" spans="1:6">
      <c r="A68" s="21" t="s">
        <v>1238</v>
      </c>
      <c r="C68" s="2" t="str">
        <f t="shared" si="1"/>
        <v>1973</v>
      </c>
      <c r="D68" s="2" t="str">
        <f t="shared" si="2"/>
        <v>1973.3 1408.0</v>
      </c>
      <c r="E68" s="2" t="str">
        <f t="shared" si="3"/>
        <v>1408.0</v>
      </c>
      <c r="F68" s="2">
        <f t="shared" si="4"/>
        <v>1408</v>
      </c>
    </row>
    <row r="69" spans="1:6">
      <c r="A69" s="21" t="s">
        <v>1239</v>
      </c>
      <c r="C69" s="2" t="str">
        <f t="shared" si="1"/>
        <v>1973</v>
      </c>
      <c r="D69" s="2" t="str">
        <f t="shared" si="2"/>
        <v>1973.4 1449.7</v>
      </c>
      <c r="E69" s="2" t="str">
        <f t="shared" si="3"/>
        <v>1449.7</v>
      </c>
      <c r="F69" s="2">
        <f t="shared" si="4"/>
        <v>1449.7</v>
      </c>
    </row>
    <row r="70" spans="1:6">
      <c r="A70" s="21" t="s">
        <v>1240</v>
      </c>
      <c r="C70" s="2" t="str">
        <f t="shared" si="1"/>
        <v>1974</v>
      </c>
      <c r="D70" s="2" t="str">
        <f t="shared" si="2"/>
        <v>1974.1 1467.2</v>
      </c>
      <c r="E70" s="2" t="str">
        <f t="shared" si="3"/>
        <v>1467.2</v>
      </c>
      <c r="F70" s="2">
        <f t="shared" si="4"/>
        <v>1467.2</v>
      </c>
    </row>
    <row r="71" spans="1:6">
      <c r="A71" s="21" t="s">
        <v>1241</v>
      </c>
      <c r="C71" s="2" t="str">
        <f t="shared" si="1"/>
        <v>1974</v>
      </c>
      <c r="D71" s="2" t="str">
        <f t="shared" si="2"/>
        <v>1974.2 1504.2</v>
      </c>
      <c r="E71" s="2" t="str">
        <f t="shared" si="3"/>
        <v>1504.2</v>
      </c>
      <c r="F71" s="2">
        <f t="shared" si="4"/>
        <v>1504.2</v>
      </c>
    </row>
    <row r="72" spans="1:6">
      <c r="A72" s="21" t="s">
        <v>1242</v>
      </c>
      <c r="C72" s="2" t="str">
        <f t="shared" si="1"/>
        <v>1974</v>
      </c>
      <c r="D72" s="2" t="str">
        <f t="shared" si="2"/>
        <v>1974.3 1530.3</v>
      </c>
      <c r="E72" s="2" t="str">
        <f t="shared" si="3"/>
        <v>1530.3</v>
      </c>
      <c r="F72" s="2">
        <f t="shared" si="4"/>
        <v>1530.3</v>
      </c>
    </row>
    <row r="73" spans="1:6">
      <c r="A73" s="21" t="s">
        <v>1243</v>
      </c>
      <c r="C73" s="2" t="str">
        <f t="shared" si="1"/>
        <v>1974</v>
      </c>
      <c r="D73" s="2" t="str">
        <f t="shared" si="2"/>
        <v>1974.4 1565.2</v>
      </c>
      <c r="E73" s="2" t="str">
        <f t="shared" si="3"/>
        <v>1565.2</v>
      </c>
      <c r="F73" s="2">
        <f t="shared" si="4"/>
        <v>1565.2</v>
      </c>
    </row>
    <row r="74" spans="1:6">
      <c r="A74" s="21" t="s">
        <v>1244</v>
      </c>
      <c r="C74" s="2" t="str">
        <f t="shared" si="1"/>
        <v>1975</v>
      </c>
      <c r="D74" s="2" t="str">
        <f t="shared" si="2"/>
        <v>1975.1 1578.8</v>
      </c>
      <c r="E74" s="2" t="str">
        <f t="shared" si="3"/>
        <v>1578.8</v>
      </c>
      <c r="F74" s="2">
        <f t="shared" si="4"/>
        <v>1578.8</v>
      </c>
    </row>
    <row r="75" spans="1:6">
      <c r="A75" s="21" t="s">
        <v>1245</v>
      </c>
      <c r="C75" s="2" t="str">
        <f t="shared" ref="C75:C138" si="5">LEFT(A75,4)</f>
        <v>1975</v>
      </c>
      <c r="D75" s="2" t="str">
        <f t="shared" ref="D75:D138" si="6">TRIM(A75)</f>
        <v>1975.2 1615.0</v>
      </c>
      <c r="E75" s="2" t="str">
        <f t="shared" ref="E75:E138" si="7">MID(D75,8,8)</f>
        <v>1615.0</v>
      </c>
      <c r="F75" s="2">
        <f t="shared" ref="F75:F138" si="8">VALUE(E75)</f>
        <v>1615</v>
      </c>
    </row>
    <row r="76" spans="1:6">
      <c r="A76" s="21" t="s">
        <v>1246</v>
      </c>
      <c r="C76" s="2" t="str">
        <f t="shared" si="5"/>
        <v>1975</v>
      </c>
      <c r="D76" s="2" t="str">
        <f t="shared" si="6"/>
        <v>1975.3 1673.1</v>
      </c>
      <c r="E76" s="2" t="str">
        <f t="shared" si="7"/>
        <v>1673.1</v>
      </c>
      <c r="F76" s="2">
        <f t="shared" si="8"/>
        <v>1673.1</v>
      </c>
    </row>
    <row r="77" spans="1:6">
      <c r="A77" s="21" t="s">
        <v>1247</v>
      </c>
      <c r="C77" s="2" t="str">
        <f t="shared" si="5"/>
        <v>1975</v>
      </c>
      <c r="D77" s="2" t="str">
        <f t="shared" si="6"/>
        <v>1975.4 1726.7</v>
      </c>
      <c r="E77" s="2" t="str">
        <f t="shared" si="7"/>
        <v>1726.7</v>
      </c>
      <c r="F77" s="2">
        <f t="shared" si="8"/>
        <v>1726.7</v>
      </c>
    </row>
    <row r="78" spans="1:6">
      <c r="A78" s="21" t="s">
        <v>1248</v>
      </c>
      <c r="C78" s="2" t="str">
        <f t="shared" si="5"/>
        <v>1976</v>
      </c>
      <c r="D78" s="2" t="str">
        <f t="shared" si="6"/>
        <v>1976.1 1786.3</v>
      </c>
      <c r="E78" s="2" t="str">
        <f t="shared" si="7"/>
        <v>1786.3</v>
      </c>
      <c r="F78" s="2">
        <f t="shared" si="8"/>
        <v>1786.3</v>
      </c>
    </row>
    <row r="79" spans="1:6">
      <c r="A79" s="21" t="s">
        <v>1249</v>
      </c>
      <c r="C79" s="2" t="str">
        <f t="shared" si="5"/>
        <v>1976</v>
      </c>
      <c r="D79" s="2" t="str">
        <f t="shared" si="6"/>
        <v>1976.2 1820.0</v>
      </c>
      <c r="E79" s="2" t="str">
        <f t="shared" si="7"/>
        <v>1820.0</v>
      </c>
      <c r="F79" s="2">
        <f t="shared" si="8"/>
        <v>1820</v>
      </c>
    </row>
    <row r="80" spans="1:6">
      <c r="A80" s="21" t="s">
        <v>1250</v>
      </c>
      <c r="C80" s="2" t="str">
        <f t="shared" si="5"/>
        <v>1976</v>
      </c>
      <c r="D80" s="2" t="str">
        <f t="shared" si="6"/>
        <v>1976.3 1854.4</v>
      </c>
      <c r="E80" s="2" t="str">
        <f t="shared" si="7"/>
        <v>1854.4</v>
      </c>
      <c r="F80" s="2">
        <f t="shared" si="8"/>
        <v>1854.4</v>
      </c>
    </row>
    <row r="81" spans="1:6">
      <c r="A81" s="21" t="s">
        <v>1251</v>
      </c>
      <c r="C81" s="2" t="str">
        <f t="shared" si="5"/>
        <v>1976</v>
      </c>
      <c r="D81" s="2" t="str">
        <f t="shared" si="6"/>
        <v>1976.4 1903.5</v>
      </c>
      <c r="E81" s="2" t="str">
        <f t="shared" si="7"/>
        <v>1903.5</v>
      </c>
      <c r="F81" s="2">
        <f t="shared" si="8"/>
        <v>1903.5</v>
      </c>
    </row>
    <row r="82" spans="1:6">
      <c r="A82" s="21" t="s">
        <v>1252</v>
      </c>
      <c r="C82" s="2" t="str">
        <f t="shared" si="5"/>
        <v>1977</v>
      </c>
      <c r="D82" s="2" t="str">
        <f t="shared" si="6"/>
        <v>1977.1 1960.2</v>
      </c>
      <c r="E82" s="2" t="str">
        <f t="shared" si="7"/>
        <v>1960.2</v>
      </c>
      <c r="F82" s="2">
        <f t="shared" si="8"/>
        <v>1960.2</v>
      </c>
    </row>
    <row r="83" spans="1:6">
      <c r="A83" s="21" t="s">
        <v>1253</v>
      </c>
      <c r="C83" s="2" t="str">
        <f t="shared" si="5"/>
        <v>1977</v>
      </c>
      <c r="D83" s="2" t="str">
        <f t="shared" si="6"/>
        <v>1977.2 2027.8</v>
      </c>
      <c r="E83" s="2" t="str">
        <f t="shared" si="7"/>
        <v>2027.8</v>
      </c>
      <c r="F83" s="2">
        <f t="shared" si="8"/>
        <v>2027.8</v>
      </c>
    </row>
    <row r="84" spans="1:6">
      <c r="A84" s="21" t="s">
        <v>1254</v>
      </c>
      <c r="C84" s="2" t="str">
        <f t="shared" si="5"/>
        <v>1977</v>
      </c>
      <c r="D84" s="2" t="str">
        <f t="shared" si="6"/>
        <v>1977.3 2088.7</v>
      </c>
      <c r="E84" s="2" t="str">
        <f t="shared" si="7"/>
        <v>2088.7</v>
      </c>
      <c r="F84" s="2">
        <f t="shared" si="8"/>
        <v>2088.6999999999998</v>
      </c>
    </row>
    <row r="85" spans="1:6">
      <c r="A85" s="21" t="s">
        <v>1255</v>
      </c>
      <c r="C85" s="2" t="str">
        <f t="shared" si="5"/>
        <v>1977</v>
      </c>
      <c r="D85" s="2" t="str">
        <f t="shared" si="6"/>
        <v>1977.4 2131.5</v>
      </c>
      <c r="E85" s="2" t="str">
        <f t="shared" si="7"/>
        <v>2131.5</v>
      </c>
      <c r="F85" s="2">
        <f t="shared" si="8"/>
        <v>2131.5</v>
      </c>
    </row>
    <row r="86" spans="1:6">
      <c r="A86" s="21" t="s">
        <v>1256</v>
      </c>
      <c r="C86" s="2" t="str">
        <f t="shared" si="5"/>
        <v>1978</v>
      </c>
      <c r="D86" s="2" t="str">
        <f t="shared" si="6"/>
        <v>1978.1 2172.9</v>
      </c>
      <c r="E86" s="2" t="str">
        <f t="shared" si="7"/>
        <v>2172.9</v>
      </c>
      <c r="F86" s="2">
        <f t="shared" si="8"/>
        <v>2172.9</v>
      </c>
    </row>
    <row r="87" spans="1:6">
      <c r="A87" s="21" t="s">
        <v>1257</v>
      </c>
      <c r="C87" s="2" t="str">
        <f t="shared" si="5"/>
        <v>1978</v>
      </c>
      <c r="D87" s="2" t="str">
        <f t="shared" si="6"/>
        <v>1978.2 2295.8</v>
      </c>
      <c r="E87" s="2" t="str">
        <f t="shared" si="7"/>
        <v>2295.8</v>
      </c>
      <c r="F87" s="2">
        <f t="shared" si="8"/>
        <v>2295.8000000000002</v>
      </c>
    </row>
    <row r="88" spans="1:6">
      <c r="A88" s="21" t="s">
        <v>1258</v>
      </c>
      <c r="C88" s="2" t="str">
        <f t="shared" si="5"/>
        <v>1978</v>
      </c>
      <c r="D88" s="2" t="str">
        <f t="shared" si="6"/>
        <v>1978.3 2360.0</v>
      </c>
      <c r="E88" s="2" t="str">
        <f t="shared" si="7"/>
        <v>2360.0</v>
      </c>
      <c r="F88" s="2">
        <f t="shared" si="8"/>
        <v>2360</v>
      </c>
    </row>
    <row r="89" spans="1:6">
      <c r="A89" s="21" t="s">
        <v>1259</v>
      </c>
      <c r="C89" s="2" t="str">
        <f t="shared" si="5"/>
        <v>1978</v>
      </c>
      <c r="D89" s="2" t="str">
        <f t="shared" si="6"/>
        <v>1978.4 2443.3</v>
      </c>
      <c r="E89" s="2" t="str">
        <f t="shared" si="7"/>
        <v>2443.3</v>
      </c>
      <c r="F89" s="2">
        <f t="shared" si="8"/>
        <v>2443.3000000000002</v>
      </c>
    </row>
    <row r="90" spans="1:6">
      <c r="A90" s="21" t="s">
        <v>1260</v>
      </c>
      <c r="C90" s="2" t="str">
        <f t="shared" si="5"/>
        <v>1979</v>
      </c>
      <c r="D90" s="2" t="str">
        <f t="shared" si="6"/>
        <v>1979.1 2497.5</v>
      </c>
      <c r="E90" s="2" t="str">
        <f t="shared" si="7"/>
        <v>2497.5</v>
      </c>
      <c r="F90" s="2">
        <f t="shared" si="8"/>
        <v>2497.5</v>
      </c>
    </row>
    <row r="91" spans="1:6">
      <c r="A91" s="21" t="s">
        <v>1261</v>
      </c>
      <c r="C91" s="2" t="str">
        <f t="shared" si="5"/>
        <v>1979</v>
      </c>
      <c r="D91" s="2" t="str">
        <f t="shared" si="6"/>
        <v>1979.2 2559.8</v>
      </c>
      <c r="E91" s="2" t="str">
        <f t="shared" si="7"/>
        <v>2559.8</v>
      </c>
      <c r="F91" s="2">
        <f t="shared" si="8"/>
        <v>2559.8000000000002</v>
      </c>
    </row>
    <row r="92" spans="1:6">
      <c r="A92" s="21" t="s">
        <v>1262</v>
      </c>
      <c r="C92" s="2" t="str">
        <f t="shared" si="5"/>
        <v>1979</v>
      </c>
      <c r="D92" s="2" t="str">
        <f t="shared" si="6"/>
        <v>1979.3 2638.6</v>
      </c>
      <c r="E92" s="2" t="str">
        <f t="shared" si="7"/>
        <v>2638.6</v>
      </c>
      <c r="F92" s="2">
        <f t="shared" si="8"/>
        <v>2638.6</v>
      </c>
    </row>
    <row r="93" spans="1:6">
      <c r="A93" s="21" t="s">
        <v>1263</v>
      </c>
      <c r="C93" s="2" t="str">
        <f t="shared" si="5"/>
        <v>1979</v>
      </c>
      <c r="D93" s="2" t="str">
        <f t="shared" si="6"/>
        <v>1979.4 2701.3</v>
      </c>
      <c r="E93" s="2" t="str">
        <f t="shared" si="7"/>
        <v>2701.3</v>
      </c>
      <c r="F93" s="2">
        <f t="shared" si="8"/>
        <v>2701.3</v>
      </c>
    </row>
    <row r="94" spans="1:6">
      <c r="A94" s="21" t="s">
        <v>1264</v>
      </c>
      <c r="C94" s="2" t="str">
        <f t="shared" si="5"/>
        <v>1980</v>
      </c>
      <c r="D94" s="2" t="str">
        <f t="shared" si="6"/>
        <v>1980.1 2771.7</v>
      </c>
      <c r="E94" s="2" t="str">
        <f t="shared" si="7"/>
        <v>2771.7</v>
      </c>
      <c r="F94" s="2">
        <f t="shared" si="8"/>
        <v>2771.7</v>
      </c>
    </row>
    <row r="95" spans="1:6">
      <c r="A95" s="21" t="s">
        <v>1265</v>
      </c>
      <c r="C95" s="2" t="str">
        <f t="shared" si="5"/>
        <v>1980</v>
      </c>
      <c r="D95" s="2" t="str">
        <f t="shared" si="6"/>
        <v>1980.2 2773.7</v>
      </c>
      <c r="E95" s="2" t="str">
        <f t="shared" si="7"/>
        <v>2773.7</v>
      </c>
      <c r="F95" s="2">
        <f t="shared" si="8"/>
        <v>2773.7</v>
      </c>
    </row>
    <row r="96" spans="1:6">
      <c r="A96" s="21" t="s">
        <v>1266</v>
      </c>
      <c r="C96" s="2" t="str">
        <f t="shared" si="5"/>
        <v>1980</v>
      </c>
      <c r="D96" s="2" t="str">
        <f t="shared" si="6"/>
        <v>1980.3 2829.2</v>
      </c>
      <c r="E96" s="2" t="str">
        <f t="shared" si="7"/>
        <v>2829.2</v>
      </c>
      <c r="F96" s="2">
        <f t="shared" si="8"/>
        <v>2829.2</v>
      </c>
    </row>
    <row r="97" spans="1:6">
      <c r="A97" s="21" t="s">
        <v>1267</v>
      </c>
      <c r="C97" s="2" t="str">
        <f t="shared" si="5"/>
        <v>1980</v>
      </c>
      <c r="D97" s="2" t="str">
        <f t="shared" si="6"/>
        <v>1980.4 2948.7</v>
      </c>
      <c r="E97" s="2" t="str">
        <f t="shared" si="7"/>
        <v>2948.7</v>
      </c>
      <c r="F97" s="2">
        <f t="shared" si="8"/>
        <v>2948.7</v>
      </c>
    </row>
    <row r="98" spans="1:6">
      <c r="A98" s="21" t="s">
        <v>1268</v>
      </c>
      <c r="C98" s="2" t="str">
        <f t="shared" si="5"/>
        <v>1981</v>
      </c>
      <c r="D98" s="2" t="str">
        <f t="shared" si="6"/>
        <v>1981.1 3086.0</v>
      </c>
      <c r="E98" s="2" t="str">
        <f t="shared" si="7"/>
        <v>3086.0</v>
      </c>
      <c r="F98" s="2">
        <f t="shared" si="8"/>
        <v>3086</v>
      </c>
    </row>
    <row r="99" spans="1:6">
      <c r="A99" s="21" t="s">
        <v>1269</v>
      </c>
      <c r="C99" s="2" t="str">
        <f t="shared" si="5"/>
        <v>1981</v>
      </c>
      <c r="D99" s="2" t="str">
        <f t="shared" si="6"/>
        <v>1981.2 3118.3</v>
      </c>
      <c r="E99" s="2" t="str">
        <f t="shared" si="7"/>
        <v>3118.3</v>
      </c>
      <c r="F99" s="2">
        <f t="shared" si="8"/>
        <v>3118.3</v>
      </c>
    </row>
    <row r="100" spans="1:6">
      <c r="A100" s="21" t="s">
        <v>1270</v>
      </c>
      <c r="C100" s="2" t="str">
        <f t="shared" si="5"/>
        <v>1981</v>
      </c>
      <c r="D100" s="2" t="str">
        <f t="shared" si="6"/>
        <v>1981.3 3217.9</v>
      </c>
      <c r="E100" s="2" t="str">
        <f t="shared" si="7"/>
        <v>3217.9</v>
      </c>
      <c r="F100" s="2">
        <f t="shared" si="8"/>
        <v>3217.9</v>
      </c>
    </row>
    <row r="101" spans="1:6">
      <c r="A101" s="21" t="s">
        <v>1271</v>
      </c>
      <c r="C101" s="2" t="str">
        <f t="shared" si="5"/>
        <v>1981</v>
      </c>
      <c r="D101" s="2" t="str">
        <f t="shared" si="6"/>
        <v>1981.4 3242.0</v>
      </c>
      <c r="E101" s="2" t="str">
        <f t="shared" si="7"/>
        <v>3242.0</v>
      </c>
      <c r="F101" s="2">
        <f t="shared" si="8"/>
        <v>3242</v>
      </c>
    </row>
    <row r="102" spans="1:6">
      <c r="A102" s="21" t="s">
        <v>1272</v>
      </c>
      <c r="C102" s="2" t="str">
        <f t="shared" si="5"/>
        <v>1982</v>
      </c>
      <c r="D102" s="2" t="str">
        <f t="shared" si="6"/>
        <v>1982.1 3230.2</v>
      </c>
      <c r="E102" s="2" t="str">
        <f t="shared" si="7"/>
        <v>3230.2</v>
      </c>
      <c r="F102" s="2">
        <f t="shared" si="8"/>
        <v>3230.2</v>
      </c>
    </row>
    <row r="103" spans="1:6">
      <c r="A103" s="21" t="s">
        <v>1273</v>
      </c>
      <c r="C103" s="2" t="str">
        <f t="shared" si="5"/>
        <v>1982</v>
      </c>
      <c r="D103" s="2" t="str">
        <f t="shared" si="6"/>
        <v>1982.2 3289.8</v>
      </c>
      <c r="E103" s="2" t="str">
        <f t="shared" si="7"/>
        <v>3289.8</v>
      </c>
      <c r="F103" s="2">
        <f t="shared" si="8"/>
        <v>3289.8</v>
      </c>
    </row>
    <row r="104" spans="1:6">
      <c r="A104" s="21" t="s">
        <v>1274</v>
      </c>
      <c r="C104" s="2" t="str">
        <f t="shared" si="5"/>
        <v>1982</v>
      </c>
      <c r="D104" s="2" t="str">
        <f t="shared" si="6"/>
        <v>1982.3 3313.3</v>
      </c>
      <c r="E104" s="2" t="str">
        <f t="shared" si="7"/>
        <v>3313.3</v>
      </c>
      <c r="F104" s="2">
        <f t="shared" si="8"/>
        <v>3313.3</v>
      </c>
    </row>
    <row r="105" spans="1:6">
      <c r="A105" s="21" t="s">
        <v>1275</v>
      </c>
      <c r="C105" s="2" t="str">
        <f t="shared" si="5"/>
        <v>1982</v>
      </c>
      <c r="D105" s="2" t="str">
        <f t="shared" si="6"/>
        <v>1982.4 3349.2</v>
      </c>
      <c r="E105" s="2" t="str">
        <f t="shared" si="7"/>
        <v>3349.2</v>
      </c>
      <c r="F105" s="2">
        <f t="shared" si="8"/>
        <v>3349.2</v>
      </c>
    </row>
    <row r="106" spans="1:6">
      <c r="A106" s="21" t="s">
        <v>1276</v>
      </c>
      <c r="C106" s="2" t="str">
        <f t="shared" si="5"/>
        <v>1983</v>
      </c>
      <c r="D106" s="2" t="str">
        <f t="shared" si="6"/>
        <v>1983.1 3412.5</v>
      </c>
      <c r="E106" s="2" t="str">
        <f t="shared" si="7"/>
        <v>3412.5</v>
      </c>
      <c r="F106" s="2">
        <f t="shared" si="8"/>
        <v>3412.5</v>
      </c>
    </row>
    <row r="107" spans="1:6">
      <c r="A107" s="21" t="s">
        <v>1277</v>
      </c>
      <c r="C107" s="2" t="str">
        <f t="shared" si="5"/>
        <v>1983</v>
      </c>
      <c r="D107" s="2" t="str">
        <f t="shared" si="6"/>
        <v>1983.2 3526.2</v>
      </c>
      <c r="E107" s="2" t="str">
        <f t="shared" si="7"/>
        <v>3526.2</v>
      </c>
      <c r="F107" s="2">
        <f t="shared" si="8"/>
        <v>3526.2</v>
      </c>
    </row>
    <row r="108" spans="1:6">
      <c r="A108" s="21" t="s">
        <v>1278</v>
      </c>
      <c r="C108" s="2" t="str">
        <f t="shared" si="5"/>
        <v>1983</v>
      </c>
      <c r="D108" s="2" t="str">
        <f t="shared" si="6"/>
        <v>1983.3 3620.5</v>
      </c>
      <c r="E108" s="2" t="str">
        <f t="shared" si="7"/>
        <v>3620.5</v>
      </c>
      <c r="F108" s="2">
        <f t="shared" si="8"/>
        <v>3620.5</v>
      </c>
    </row>
    <row r="109" spans="1:6">
      <c r="A109" s="21" t="s">
        <v>1279</v>
      </c>
      <c r="C109" s="2" t="str">
        <f t="shared" si="5"/>
        <v>1983</v>
      </c>
      <c r="D109" s="2" t="str">
        <f t="shared" si="6"/>
        <v>1983.4 3728.0</v>
      </c>
      <c r="E109" s="2" t="str">
        <f t="shared" si="7"/>
        <v>3728.0</v>
      </c>
      <c r="F109" s="2">
        <f t="shared" si="8"/>
        <v>3728</v>
      </c>
    </row>
    <row r="110" spans="1:6">
      <c r="A110" s="21" t="s">
        <v>1280</v>
      </c>
      <c r="C110" s="2" t="str">
        <f t="shared" si="5"/>
        <v>1984</v>
      </c>
      <c r="D110" s="2" t="str">
        <f t="shared" si="6"/>
        <v>1984.1 3849.6</v>
      </c>
      <c r="E110" s="2" t="str">
        <f t="shared" si="7"/>
        <v>3849.6</v>
      </c>
      <c r="F110" s="2">
        <f t="shared" si="8"/>
        <v>3849.6</v>
      </c>
    </row>
    <row r="111" spans="1:6">
      <c r="A111" s="21" t="s">
        <v>1281</v>
      </c>
      <c r="C111" s="2" t="str">
        <f t="shared" si="5"/>
        <v>1984</v>
      </c>
      <c r="D111" s="2" t="str">
        <f t="shared" si="6"/>
        <v>1984.2 3945.9</v>
      </c>
      <c r="E111" s="2" t="str">
        <f t="shared" si="7"/>
        <v>3945.9</v>
      </c>
      <c r="F111" s="2">
        <f t="shared" si="8"/>
        <v>3945.9</v>
      </c>
    </row>
    <row r="112" spans="1:6">
      <c r="A112" s="21" t="s">
        <v>1282</v>
      </c>
      <c r="C112" s="2" t="str">
        <f t="shared" si="5"/>
        <v>1984</v>
      </c>
      <c r="D112" s="2" t="str">
        <f t="shared" si="6"/>
        <v>1984.3 4011.0</v>
      </c>
      <c r="E112" s="2" t="str">
        <f t="shared" si="7"/>
        <v>4011.0</v>
      </c>
      <c r="F112" s="2">
        <f t="shared" si="8"/>
        <v>4011</v>
      </c>
    </row>
    <row r="113" spans="1:6">
      <c r="A113" s="21" t="s">
        <v>1283</v>
      </c>
      <c r="C113" s="2" t="str">
        <f t="shared" si="5"/>
        <v>1984</v>
      </c>
      <c r="D113" s="2" t="str">
        <f t="shared" si="6"/>
        <v>1984.4 4065.8</v>
      </c>
      <c r="E113" s="2" t="str">
        <f t="shared" si="7"/>
        <v>4065.8</v>
      </c>
      <c r="F113" s="2">
        <f t="shared" si="8"/>
        <v>4065.8</v>
      </c>
    </row>
    <row r="114" spans="1:6">
      <c r="A114" s="21" t="s">
        <v>1284</v>
      </c>
      <c r="C114" s="2" t="str">
        <f t="shared" si="5"/>
        <v>1985</v>
      </c>
      <c r="D114" s="2" t="str">
        <f t="shared" si="6"/>
        <v>1985.1 4135.4</v>
      </c>
      <c r="E114" s="2" t="str">
        <f t="shared" si="7"/>
        <v>4135.4</v>
      </c>
      <c r="F114" s="2">
        <f t="shared" si="8"/>
        <v>4135.3999999999996</v>
      </c>
    </row>
    <row r="115" spans="1:6">
      <c r="A115" s="21" t="s">
        <v>1285</v>
      </c>
      <c r="C115" s="2" t="str">
        <f t="shared" si="5"/>
        <v>1985</v>
      </c>
      <c r="D115" s="2" t="str">
        <f t="shared" si="6"/>
        <v>1985.2 4197.8</v>
      </c>
      <c r="E115" s="2" t="str">
        <f t="shared" si="7"/>
        <v>4197.8</v>
      </c>
      <c r="F115" s="2">
        <f t="shared" si="8"/>
        <v>4197.8</v>
      </c>
    </row>
    <row r="116" spans="1:6">
      <c r="A116" s="21" t="s">
        <v>1286</v>
      </c>
      <c r="C116" s="2" t="str">
        <f t="shared" si="5"/>
        <v>1985</v>
      </c>
      <c r="D116" s="2" t="str">
        <f t="shared" si="6"/>
        <v>1985.3 4275.5</v>
      </c>
      <c r="E116" s="2" t="str">
        <f t="shared" si="7"/>
        <v>4275.5</v>
      </c>
      <c r="F116" s="2">
        <f t="shared" si="8"/>
        <v>4275.5</v>
      </c>
    </row>
    <row r="117" spans="1:6">
      <c r="A117" s="21" t="s">
        <v>1287</v>
      </c>
      <c r="C117" s="2" t="str">
        <f t="shared" si="5"/>
        <v>1985</v>
      </c>
      <c r="D117" s="2" t="str">
        <f t="shared" si="6"/>
        <v>1985.4 4344.8</v>
      </c>
      <c r="E117" s="2" t="str">
        <f t="shared" si="7"/>
        <v>4344.8</v>
      </c>
      <c r="F117" s="2">
        <f t="shared" si="8"/>
        <v>4344.8</v>
      </c>
    </row>
    <row r="118" spans="1:6">
      <c r="A118" s="21" t="s">
        <v>1288</v>
      </c>
      <c r="C118" s="2" t="str">
        <f t="shared" si="5"/>
        <v>1986</v>
      </c>
      <c r="D118" s="2" t="str">
        <f t="shared" si="6"/>
        <v>1986.1 4397.0</v>
      </c>
      <c r="E118" s="2" t="str">
        <f t="shared" si="7"/>
        <v>4397.0</v>
      </c>
      <c r="F118" s="2">
        <f t="shared" si="8"/>
        <v>4397</v>
      </c>
    </row>
    <row r="119" spans="1:6">
      <c r="A119" s="21" t="s">
        <v>1289</v>
      </c>
      <c r="C119" s="2" t="str">
        <f t="shared" si="5"/>
        <v>1986</v>
      </c>
      <c r="D119" s="2" t="str">
        <f t="shared" si="6"/>
        <v>1986.2 4429.6</v>
      </c>
      <c r="E119" s="2" t="str">
        <f t="shared" si="7"/>
        <v>4429.6</v>
      </c>
      <c r="F119" s="2">
        <f t="shared" si="8"/>
        <v>4429.6000000000004</v>
      </c>
    </row>
    <row r="120" spans="1:6">
      <c r="A120" s="21" t="s">
        <v>1290</v>
      </c>
      <c r="C120" s="2" t="str">
        <f t="shared" si="5"/>
        <v>1986</v>
      </c>
      <c r="D120" s="2" t="str">
        <f t="shared" si="6"/>
        <v>1986.3 4499.7</v>
      </c>
      <c r="E120" s="2" t="str">
        <f t="shared" si="7"/>
        <v>4499.7</v>
      </c>
      <c r="F120" s="2">
        <f t="shared" si="8"/>
        <v>4499.7</v>
      </c>
    </row>
    <row r="121" spans="1:6">
      <c r="A121" s="21" t="s">
        <v>1291</v>
      </c>
      <c r="C121" s="2" t="str">
        <f t="shared" si="5"/>
        <v>1986</v>
      </c>
      <c r="D121" s="2" t="str">
        <f t="shared" si="6"/>
        <v>1986.4 4547.1</v>
      </c>
      <c r="E121" s="2" t="str">
        <f t="shared" si="7"/>
        <v>4547.1</v>
      </c>
      <c r="F121" s="2">
        <f t="shared" si="8"/>
        <v>4547.1000000000004</v>
      </c>
    </row>
    <row r="122" spans="1:6">
      <c r="A122" s="21" t="s">
        <v>1292</v>
      </c>
      <c r="C122" s="2" t="str">
        <f t="shared" si="5"/>
        <v>1987</v>
      </c>
      <c r="D122" s="2" t="str">
        <f t="shared" si="6"/>
        <v>1987.1 4623.5</v>
      </c>
      <c r="E122" s="2" t="str">
        <f t="shared" si="7"/>
        <v>4623.5</v>
      </c>
      <c r="F122" s="2">
        <f t="shared" si="8"/>
        <v>4623.5</v>
      </c>
    </row>
    <row r="123" spans="1:6">
      <c r="A123" s="21" t="s">
        <v>1293</v>
      </c>
      <c r="C123" s="2" t="str">
        <f t="shared" si="5"/>
        <v>1987</v>
      </c>
      <c r="D123" s="2" t="str">
        <f t="shared" si="6"/>
        <v>1987.2 4710.3</v>
      </c>
      <c r="E123" s="2" t="str">
        <f t="shared" si="7"/>
        <v>4710.3</v>
      </c>
      <c r="F123" s="2">
        <f t="shared" si="8"/>
        <v>4710.3</v>
      </c>
    </row>
    <row r="124" spans="1:6">
      <c r="A124" s="21" t="s">
        <v>1294</v>
      </c>
      <c r="C124" s="2" t="str">
        <f t="shared" si="5"/>
        <v>1987</v>
      </c>
      <c r="D124" s="2" t="str">
        <f t="shared" si="6"/>
        <v>1987.3 4784.0</v>
      </c>
      <c r="E124" s="2" t="str">
        <f t="shared" si="7"/>
        <v>4784.0</v>
      </c>
      <c r="F124" s="2">
        <f t="shared" si="8"/>
        <v>4784</v>
      </c>
    </row>
    <row r="125" spans="1:6">
      <c r="A125" s="21" t="s">
        <v>1295</v>
      </c>
      <c r="C125" s="2" t="str">
        <f t="shared" si="5"/>
        <v>1987</v>
      </c>
      <c r="D125" s="2" t="str">
        <f t="shared" si="6"/>
        <v>1987.4 4906.8</v>
      </c>
      <c r="E125" s="2" t="str">
        <f t="shared" si="7"/>
        <v>4906.8</v>
      </c>
      <c r="F125" s="2">
        <f t="shared" si="8"/>
        <v>4906.8</v>
      </c>
    </row>
    <row r="126" spans="1:6">
      <c r="A126" s="21" t="s">
        <v>1296</v>
      </c>
      <c r="C126" s="2" t="str">
        <f t="shared" si="5"/>
        <v>1988</v>
      </c>
      <c r="D126" s="2" t="str">
        <f t="shared" si="6"/>
        <v>1988.1 4977.8</v>
      </c>
      <c r="E126" s="2" t="str">
        <f t="shared" si="7"/>
        <v>4977.8</v>
      </c>
      <c r="F126" s="2">
        <f t="shared" si="8"/>
        <v>4977.8</v>
      </c>
    </row>
    <row r="127" spans="1:6">
      <c r="A127" s="21" t="s">
        <v>1297</v>
      </c>
      <c r="C127" s="2" t="str">
        <f t="shared" si="5"/>
        <v>1988</v>
      </c>
      <c r="D127" s="2" t="str">
        <f t="shared" si="6"/>
        <v>1988.2 5085.1</v>
      </c>
      <c r="E127" s="2" t="str">
        <f t="shared" si="7"/>
        <v>5085.1</v>
      </c>
      <c r="F127" s="2">
        <f t="shared" si="8"/>
        <v>5085.1000000000004</v>
      </c>
    </row>
    <row r="128" spans="1:6">
      <c r="A128" s="21" t="s">
        <v>1298</v>
      </c>
      <c r="C128" s="2" t="str">
        <f t="shared" si="5"/>
        <v>1988</v>
      </c>
      <c r="D128" s="2" t="str">
        <f t="shared" si="6"/>
        <v>1988.3 5167.5</v>
      </c>
      <c r="E128" s="2" t="str">
        <f t="shared" si="7"/>
        <v>5167.5</v>
      </c>
      <c r="F128" s="2">
        <f t="shared" si="8"/>
        <v>5167.5</v>
      </c>
    </row>
    <row r="129" spans="1:6">
      <c r="A129" s="21" t="s">
        <v>1299</v>
      </c>
      <c r="C129" s="2" t="str">
        <f t="shared" si="5"/>
        <v>1988</v>
      </c>
      <c r="D129" s="2" t="str">
        <f t="shared" si="6"/>
        <v>1988.4 5276.6</v>
      </c>
      <c r="E129" s="2" t="str">
        <f t="shared" si="7"/>
        <v>5276.6</v>
      </c>
      <c r="F129" s="2">
        <f t="shared" si="8"/>
        <v>5276.6</v>
      </c>
    </row>
    <row r="130" spans="1:6">
      <c r="A130" s="21" t="s">
        <v>1300</v>
      </c>
      <c r="C130" s="2" t="str">
        <f t="shared" si="5"/>
        <v>1989</v>
      </c>
      <c r="D130" s="2" t="str">
        <f t="shared" si="6"/>
        <v>1989.1 5397.2</v>
      </c>
      <c r="E130" s="2" t="str">
        <f t="shared" si="7"/>
        <v>5397.2</v>
      </c>
      <c r="F130" s="2">
        <f t="shared" si="8"/>
        <v>5397.2</v>
      </c>
    </row>
    <row r="131" spans="1:6">
      <c r="A131" s="21" t="s">
        <v>1301</v>
      </c>
      <c r="C131" s="2" t="str">
        <f t="shared" si="5"/>
        <v>1989</v>
      </c>
      <c r="D131" s="2" t="str">
        <f t="shared" si="6"/>
        <v>1989.2 5479.1</v>
      </c>
      <c r="E131" s="2" t="str">
        <f t="shared" si="7"/>
        <v>5479.1</v>
      </c>
      <c r="F131" s="2">
        <f t="shared" si="8"/>
        <v>5479.1</v>
      </c>
    </row>
    <row r="132" spans="1:6">
      <c r="A132" s="21" t="s">
        <v>1302</v>
      </c>
      <c r="C132" s="2" t="str">
        <f t="shared" si="5"/>
        <v>1989</v>
      </c>
      <c r="D132" s="2" t="str">
        <f t="shared" si="6"/>
        <v>1989.3 5547.5</v>
      </c>
      <c r="E132" s="2" t="str">
        <f t="shared" si="7"/>
        <v>5547.5</v>
      </c>
      <c r="F132" s="2">
        <f t="shared" si="8"/>
        <v>5547.5</v>
      </c>
    </row>
    <row r="133" spans="1:6">
      <c r="A133" s="21" t="s">
        <v>1303</v>
      </c>
      <c r="C133" s="2" t="str">
        <f t="shared" si="5"/>
        <v>1989</v>
      </c>
      <c r="D133" s="2" t="str">
        <f t="shared" si="6"/>
        <v>1989.4 5614.1</v>
      </c>
      <c r="E133" s="2" t="str">
        <f t="shared" si="7"/>
        <v>5614.1</v>
      </c>
      <c r="F133" s="2">
        <f t="shared" si="8"/>
        <v>5614.1</v>
      </c>
    </row>
    <row r="134" spans="1:6">
      <c r="A134" s="21" t="s">
        <v>1304</v>
      </c>
      <c r="C134" s="2" t="str">
        <f t="shared" si="5"/>
        <v>1990</v>
      </c>
      <c r="D134" s="2" t="str">
        <f t="shared" si="6"/>
        <v>1990.1 5745.5</v>
      </c>
      <c r="E134" s="2" t="str">
        <f t="shared" si="7"/>
        <v>5745.5</v>
      </c>
      <c r="F134" s="2">
        <f t="shared" si="8"/>
        <v>5745.5</v>
      </c>
    </row>
    <row r="135" spans="1:6">
      <c r="A135" s="21" t="s">
        <v>1305</v>
      </c>
      <c r="C135" s="2" t="str">
        <f t="shared" si="5"/>
        <v>1990</v>
      </c>
      <c r="D135" s="2" t="str">
        <f t="shared" si="6"/>
        <v>1990.2 5825.8</v>
      </c>
      <c r="E135" s="2" t="str">
        <f t="shared" si="7"/>
        <v>5825.8</v>
      </c>
      <c r="F135" s="2">
        <f t="shared" si="8"/>
        <v>5825.8</v>
      </c>
    </row>
    <row r="136" spans="1:6">
      <c r="A136" s="21" t="s">
        <v>1306</v>
      </c>
      <c r="C136" s="2" t="str">
        <f t="shared" si="5"/>
        <v>1990</v>
      </c>
      <c r="D136" s="2" t="str">
        <f t="shared" si="6"/>
        <v>1990.3 5866.1</v>
      </c>
      <c r="E136" s="2" t="str">
        <f t="shared" si="7"/>
        <v>5866.1</v>
      </c>
      <c r="F136" s="2">
        <f t="shared" si="8"/>
        <v>5866.1</v>
      </c>
    </row>
    <row r="137" spans="1:6">
      <c r="A137" s="21" t="s">
        <v>1307</v>
      </c>
      <c r="C137" s="2" t="str">
        <f t="shared" si="5"/>
        <v>1990</v>
      </c>
      <c r="D137" s="2" t="str">
        <f t="shared" si="6"/>
        <v>1990.4 5891.5</v>
      </c>
      <c r="E137" s="2" t="str">
        <f t="shared" si="7"/>
        <v>5891.5</v>
      </c>
      <c r="F137" s="2">
        <f t="shared" si="8"/>
        <v>5891.5</v>
      </c>
    </row>
    <row r="138" spans="1:6">
      <c r="A138" s="21" t="s">
        <v>1308</v>
      </c>
      <c r="C138" s="2" t="str">
        <f t="shared" si="5"/>
        <v>1991</v>
      </c>
      <c r="D138" s="2" t="str">
        <f t="shared" si="6"/>
        <v>1991.1 5919.1</v>
      </c>
      <c r="E138" s="2" t="str">
        <f t="shared" si="7"/>
        <v>5919.1</v>
      </c>
      <c r="F138" s="2">
        <f t="shared" si="8"/>
        <v>5919.1</v>
      </c>
    </row>
    <row r="139" spans="1:6">
      <c r="A139" s="21" t="s">
        <v>1309</v>
      </c>
      <c r="C139" s="2" t="str">
        <f t="shared" ref="C139:C183" si="9">LEFT(A139,4)</f>
        <v>1991</v>
      </c>
      <c r="D139" s="2" t="str">
        <f t="shared" ref="D139:D183" si="10">TRIM(A139)</f>
        <v>1991.2 5983.6</v>
      </c>
      <c r="E139" s="2" t="str">
        <f t="shared" ref="E139:E183" si="11">MID(D139,8,8)</f>
        <v>5983.6</v>
      </c>
      <c r="F139" s="2">
        <f t="shared" ref="F139:F183" si="12">VALUE(E139)</f>
        <v>5983.6</v>
      </c>
    </row>
    <row r="140" spans="1:6">
      <c r="A140" s="21" t="s">
        <v>1310</v>
      </c>
      <c r="C140" s="2" t="str">
        <f t="shared" si="9"/>
        <v>1991</v>
      </c>
      <c r="D140" s="2" t="str">
        <f t="shared" si="10"/>
        <v>1991.3 6034.0</v>
      </c>
      <c r="E140" s="2" t="str">
        <f t="shared" si="11"/>
        <v>6034.0</v>
      </c>
      <c r="F140" s="2">
        <f t="shared" si="12"/>
        <v>6034</v>
      </c>
    </row>
    <row r="141" spans="1:6">
      <c r="A141" s="21" t="s">
        <v>1311</v>
      </c>
      <c r="C141" s="2" t="str">
        <f t="shared" si="9"/>
        <v>1991</v>
      </c>
      <c r="D141" s="2" t="str">
        <f t="shared" si="10"/>
        <v>1991.4 6106.8</v>
      </c>
      <c r="E141" s="2" t="str">
        <f t="shared" si="11"/>
        <v>6106.8</v>
      </c>
      <c r="F141" s="2">
        <f t="shared" si="12"/>
        <v>6106.8</v>
      </c>
    </row>
    <row r="142" spans="1:6">
      <c r="A142" s="21" t="s">
        <v>1312</v>
      </c>
      <c r="C142" s="2" t="str">
        <f t="shared" si="9"/>
        <v>1992</v>
      </c>
      <c r="D142" s="2" t="str">
        <f t="shared" si="10"/>
        <v>1992.1 6208.6</v>
      </c>
      <c r="E142" s="2" t="str">
        <f t="shared" si="11"/>
        <v>6208.6</v>
      </c>
      <c r="F142" s="2">
        <f t="shared" si="12"/>
        <v>6208.6</v>
      </c>
    </row>
    <row r="143" spans="1:6">
      <c r="A143" s="21" t="s">
        <v>1313</v>
      </c>
      <c r="C143" s="2" t="str">
        <f t="shared" si="9"/>
        <v>1992</v>
      </c>
      <c r="D143" s="2" t="str">
        <f t="shared" si="10"/>
        <v>1992.2 6301.1</v>
      </c>
      <c r="E143" s="2" t="str">
        <f t="shared" si="11"/>
        <v>6301.1</v>
      </c>
      <c r="F143" s="2">
        <f t="shared" si="12"/>
        <v>6301.1</v>
      </c>
    </row>
    <row r="144" spans="1:6">
      <c r="A144" s="21" t="s">
        <v>1314</v>
      </c>
      <c r="C144" s="2" t="str">
        <f t="shared" si="9"/>
        <v>1992</v>
      </c>
      <c r="D144" s="2" t="str">
        <f t="shared" si="10"/>
        <v>1992.3 6367.3</v>
      </c>
      <c r="E144" s="2" t="str">
        <f t="shared" si="11"/>
        <v>6367.3</v>
      </c>
      <c r="F144" s="2">
        <f t="shared" si="12"/>
        <v>6367.3</v>
      </c>
    </row>
    <row r="145" spans="1:6">
      <c r="A145" s="21" t="s">
        <v>1315</v>
      </c>
      <c r="C145" s="2" t="str">
        <f t="shared" si="9"/>
        <v>1992</v>
      </c>
      <c r="D145" s="2" t="str">
        <f t="shared" si="10"/>
        <v>1992.4 6492.4</v>
      </c>
      <c r="E145" s="2" t="str">
        <f t="shared" si="11"/>
        <v>6492.4</v>
      </c>
      <c r="F145" s="2">
        <f t="shared" si="12"/>
        <v>6492.4</v>
      </c>
    </row>
    <row r="146" spans="1:6">
      <c r="A146" s="21" t="s">
        <v>1316</v>
      </c>
      <c r="C146" s="2" t="str">
        <f t="shared" si="9"/>
        <v>1993</v>
      </c>
      <c r="D146" s="2" t="str">
        <f t="shared" si="10"/>
        <v>1993.1 6552.0</v>
      </c>
      <c r="E146" s="2" t="str">
        <f t="shared" si="11"/>
        <v>6552.0</v>
      </c>
      <c r="F146" s="2">
        <f t="shared" si="12"/>
        <v>6552</v>
      </c>
    </row>
    <row r="147" spans="1:6">
      <c r="A147" s="21" t="s">
        <v>1317</v>
      </c>
      <c r="C147" s="2" t="str">
        <f t="shared" si="9"/>
        <v>1993</v>
      </c>
      <c r="D147" s="2" t="str">
        <f t="shared" si="10"/>
        <v>1993.2 6620.6</v>
      </c>
      <c r="E147" s="2" t="str">
        <f t="shared" si="11"/>
        <v>6620.6</v>
      </c>
      <c r="F147" s="2">
        <f t="shared" si="12"/>
        <v>6620.6</v>
      </c>
    </row>
    <row r="148" spans="1:6">
      <c r="A148" s="21" t="s">
        <v>1318</v>
      </c>
      <c r="C148" s="2" t="str">
        <f t="shared" si="9"/>
        <v>1993</v>
      </c>
      <c r="D148" s="2" t="str">
        <f t="shared" si="10"/>
        <v>1993.3 6685.1</v>
      </c>
      <c r="E148" s="2" t="str">
        <f t="shared" si="11"/>
        <v>6685.1</v>
      </c>
      <c r="F148" s="2">
        <f t="shared" si="12"/>
        <v>6685.1</v>
      </c>
    </row>
    <row r="149" spans="1:6">
      <c r="A149" s="21" t="s">
        <v>1319</v>
      </c>
      <c r="C149" s="2" t="str">
        <f t="shared" si="9"/>
        <v>1993</v>
      </c>
      <c r="D149" s="2" t="str">
        <f t="shared" si="10"/>
        <v>1993.4 6809.1</v>
      </c>
      <c r="E149" s="2" t="str">
        <f t="shared" si="11"/>
        <v>6809.1</v>
      </c>
      <c r="F149" s="2">
        <f t="shared" si="12"/>
        <v>6809.1</v>
      </c>
    </row>
    <row r="150" spans="1:6">
      <c r="A150" s="21" t="s">
        <v>1320</v>
      </c>
      <c r="C150" s="2" t="str">
        <f t="shared" si="9"/>
        <v>1994</v>
      </c>
      <c r="D150" s="2" t="str">
        <f t="shared" si="10"/>
        <v>1994.1 6908.5</v>
      </c>
      <c r="E150" s="2" t="str">
        <f t="shared" si="11"/>
        <v>6908.5</v>
      </c>
      <c r="F150" s="2">
        <f t="shared" si="12"/>
        <v>6908.5</v>
      </c>
    </row>
    <row r="151" spans="1:6">
      <c r="A151" s="21" t="s">
        <v>1321</v>
      </c>
      <c r="C151" s="2" t="str">
        <f t="shared" si="9"/>
        <v>1994</v>
      </c>
      <c r="D151" s="2" t="str">
        <f t="shared" si="10"/>
        <v>1994.2 7032.4</v>
      </c>
      <c r="E151" s="2" t="str">
        <f t="shared" si="11"/>
        <v>7032.4</v>
      </c>
      <c r="F151" s="2">
        <f t="shared" si="12"/>
        <v>7032.4</v>
      </c>
    </row>
    <row r="152" spans="1:6">
      <c r="A152" s="21" t="s">
        <v>1322</v>
      </c>
      <c r="C152" s="2" t="str">
        <f t="shared" si="9"/>
        <v>1994</v>
      </c>
      <c r="D152" s="2" t="str">
        <f t="shared" si="10"/>
        <v>1994.3 7111.1</v>
      </c>
      <c r="E152" s="2" t="str">
        <f t="shared" si="11"/>
        <v>7111.1</v>
      </c>
      <c r="F152" s="2">
        <f t="shared" si="12"/>
        <v>7111.1</v>
      </c>
    </row>
    <row r="153" spans="1:6">
      <c r="A153" s="21" t="s">
        <v>1323</v>
      </c>
      <c r="C153" s="2" t="str">
        <f t="shared" si="9"/>
        <v>1994</v>
      </c>
      <c r="D153" s="2" t="str">
        <f t="shared" si="10"/>
        <v>1994.4 7232.6</v>
      </c>
      <c r="E153" s="2" t="str">
        <f t="shared" si="11"/>
        <v>7232.6</v>
      </c>
      <c r="F153" s="2">
        <f t="shared" si="12"/>
        <v>7232.6</v>
      </c>
    </row>
    <row r="154" spans="1:6">
      <c r="A154" s="21" t="s">
        <v>1324</v>
      </c>
      <c r="C154" s="2" t="str">
        <f t="shared" si="9"/>
        <v>1995</v>
      </c>
      <c r="D154" s="2" t="str">
        <f t="shared" si="10"/>
        <v>1995.1 7318.9</v>
      </c>
      <c r="E154" s="2" t="str">
        <f t="shared" si="11"/>
        <v>7318.9</v>
      </c>
      <c r="F154" s="2">
        <f t="shared" si="12"/>
        <v>7318.9</v>
      </c>
    </row>
    <row r="155" spans="1:6">
      <c r="A155" s="21" t="s">
        <v>1325</v>
      </c>
      <c r="C155" s="2" t="str">
        <f t="shared" si="9"/>
        <v>1995</v>
      </c>
      <c r="D155" s="2" t="str">
        <f t="shared" si="10"/>
        <v>1995.2 7367.9</v>
      </c>
      <c r="E155" s="2" t="str">
        <f t="shared" si="11"/>
        <v>7367.9</v>
      </c>
      <c r="F155" s="2">
        <f t="shared" si="12"/>
        <v>7367.9</v>
      </c>
    </row>
    <row r="156" spans="1:6">
      <c r="A156" s="21" t="s">
        <v>1326</v>
      </c>
      <c r="C156" s="2" t="str">
        <f t="shared" si="9"/>
        <v>1995</v>
      </c>
      <c r="D156" s="2" t="str">
        <f t="shared" si="10"/>
        <v>1995.3 7444.1</v>
      </c>
      <c r="E156" s="2" t="str">
        <f t="shared" si="11"/>
        <v>7444.1</v>
      </c>
      <c r="F156" s="2">
        <f t="shared" si="12"/>
        <v>7444.1</v>
      </c>
    </row>
    <row r="157" spans="1:6">
      <c r="A157" s="21" t="s">
        <v>1327</v>
      </c>
      <c r="C157" s="2" t="str">
        <f t="shared" si="9"/>
        <v>1995</v>
      </c>
      <c r="D157" s="2" t="str">
        <f t="shared" si="10"/>
        <v>1995.4 7552.7</v>
      </c>
      <c r="E157" s="2" t="str">
        <f t="shared" si="11"/>
        <v>7552.7</v>
      </c>
      <c r="F157" s="2">
        <f t="shared" si="12"/>
        <v>7552.7</v>
      </c>
    </row>
    <row r="158" spans="1:6">
      <c r="A158" s="21" t="s">
        <v>1328</v>
      </c>
      <c r="C158" s="2" t="str">
        <f t="shared" si="9"/>
        <v>1996</v>
      </c>
      <c r="D158" s="2" t="str">
        <f t="shared" si="10"/>
        <v>1996.1 7656.5</v>
      </c>
      <c r="E158" s="2" t="str">
        <f t="shared" si="11"/>
        <v>7656.5</v>
      </c>
      <c r="F158" s="2">
        <f t="shared" si="12"/>
        <v>7656.5</v>
      </c>
    </row>
    <row r="159" spans="1:6">
      <c r="A159" s="21" t="s">
        <v>1329</v>
      </c>
      <c r="C159" s="2" t="str">
        <f t="shared" si="9"/>
        <v>1996</v>
      </c>
      <c r="D159" s="2" t="str">
        <f t="shared" si="10"/>
        <v>1996.2 7800.3</v>
      </c>
      <c r="E159" s="2" t="str">
        <f t="shared" si="11"/>
        <v>7800.3</v>
      </c>
      <c r="F159" s="2">
        <f t="shared" si="12"/>
        <v>7800.3</v>
      </c>
    </row>
    <row r="160" spans="1:6">
      <c r="A160" s="21" t="s">
        <v>1330</v>
      </c>
      <c r="C160" s="2" t="str">
        <f t="shared" si="9"/>
        <v>1996</v>
      </c>
      <c r="D160" s="2" t="str">
        <f t="shared" si="10"/>
        <v>1996.3 7870.5</v>
      </c>
      <c r="E160" s="2" t="str">
        <f t="shared" si="11"/>
        <v>7870.5</v>
      </c>
      <c r="F160" s="2">
        <f t="shared" si="12"/>
        <v>7870.5</v>
      </c>
    </row>
    <row r="161" spans="1:6">
      <c r="A161" s="21" t="s">
        <v>1331</v>
      </c>
      <c r="C161" s="2" t="str">
        <f t="shared" si="9"/>
        <v>1996</v>
      </c>
      <c r="D161" s="2" t="str">
        <f t="shared" si="10"/>
        <v>1996.4 7997.7</v>
      </c>
      <c r="E161" s="2" t="str">
        <f t="shared" si="11"/>
        <v>7997.7</v>
      </c>
      <c r="F161" s="2">
        <f t="shared" si="12"/>
        <v>7997.7</v>
      </c>
    </row>
    <row r="162" spans="1:6">
      <c r="A162" s="21" t="s">
        <v>1332</v>
      </c>
      <c r="C162" s="2" t="str">
        <f t="shared" si="9"/>
        <v>1997</v>
      </c>
      <c r="D162" s="2" t="str">
        <f t="shared" si="10"/>
        <v>1997.1 8131.8</v>
      </c>
      <c r="E162" s="2" t="str">
        <f t="shared" si="11"/>
        <v>8131.8</v>
      </c>
      <c r="F162" s="2">
        <f t="shared" si="12"/>
        <v>8131.8</v>
      </c>
    </row>
    <row r="163" spans="1:6">
      <c r="A163" s="21" t="s">
        <v>1333</v>
      </c>
      <c r="C163" s="2" t="str">
        <f t="shared" si="9"/>
        <v>1997</v>
      </c>
      <c r="D163" s="2" t="str">
        <f t="shared" si="10"/>
        <v>1997.2 8291.8</v>
      </c>
      <c r="E163" s="2" t="str">
        <f t="shared" si="11"/>
        <v>8291.8</v>
      </c>
      <c r="F163" s="2">
        <f t="shared" si="12"/>
        <v>8291.7999999999993</v>
      </c>
    </row>
    <row r="164" spans="1:6">
      <c r="A164" s="21" t="s">
        <v>1334</v>
      </c>
      <c r="C164" s="2" t="str">
        <f t="shared" si="9"/>
        <v>1997</v>
      </c>
      <c r="D164" s="2" t="str">
        <f t="shared" si="10"/>
        <v>1997.3 8397.7</v>
      </c>
      <c r="E164" s="2" t="str">
        <f t="shared" si="11"/>
        <v>8397.7</v>
      </c>
      <c r="F164" s="2">
        <f t="shared" si="12"/>
        <v>8397.7000000000007</v>
      </c>
    </row>
    <row r="165" spans="1:6">
      <c r="A165" s="21" t="s">
        <v>1335</v>
      </c>
      <c r="C165" s="2" t="str">
        <f t="shared" si="9"/>
        <v>1997</v>
      </c>
      <c r="D165" s="2" t="str">
        <f t="shared" si="10"/>
        <v>1997.4 8480.4</v>
      </c>
      <c r="E165" s="2" t="str">
        <f t="shared" si="11"/>
        <v>8480.4</v>
      </c>
      <c r="F165" s="2">
        <f t="shared" si="12"/>
        <v>8480.4</v>
      </c>
    </row>
    <row r="166" spans="1:6">
      <c r="A166" s="21" t="s">
        <v>1336</v>
      </c>
      <c r="C166" s="2" t="str">
        <f t="shared" si="9"/>
        <v>1998</v>
      </c>
      <c r="D166" s="2" t="str">
        <f t="shared" si="10"/>
        <v>1998.1 8634.5</v>
      </c>
      <c r="E166" s="2" t="str">
        <f t="shared" si="11"/>
        <v>8634.5</v>
      </c>
      <c r="F166" s="2">
        <f t="shared" si="12"/>
        <v>8634.5</v>
      </c>
    </row>
    <row r="167" spans="1:6">
      <c r="A167" s="21" t="s">
        <v>1337</v>
      </c>
      <c r="C167" s="2" t="str">
        <f t="shared" si="9"/>
        <v>1998</v>
      </c>
      <c r="D167" s="2" t="str">
        <f t="shared" si="10"/>
        <v>1998.2 8700.3</v>
      </c>
      <c r="E167" s="2" t="str">
        <f t="shared" si="11"/>
        <v>8700.3</v>
      </c>
      <c r="F167" s="2">
        <f t="shared" si="12"/>
        <v>8700.2999999999993</v>
      </c>
    </row>
    <row r="168" spans="1:6">
      <c r="A168" s="21" t="s">
        <v>1338</v>
      </c>
      <c r="C168" s="2" t="str">
        <f t="shared" si="9"/>
        <v>1998</v>
      </c>
      <c r="D168" s="2" t="str">
        <f t="shared" si="10"/>
        <v>1998.3 8802.1</v>
      </c>
      <c r="E168" s="2" t="str">
        <f t="shared" si="11"/>
        <v>8802.1</v>
      </c>
      <c r="F168" s="2">
        <f t="shared" si="12"/>
        <v>8802.1</v>
      </c>
    </row>
    <row r="169" spans="1:6">
      <c r="A169" s="21" t="s">
        <v>1339</v>
      </c>
      <c r="C169" s="2" t="str">
        <f t="shared" si="9"/>
        <v>1998</v>
      </c>
      <c r="D169" s="2" t="str">
        <f t="shared" si="10"/>
        <v>1998.4 8975.4</v>
      </c>
      <c r="E169" s="2" t="str">
        <f t="shared" si="11"/>
        <v>8975.4</v>
      </c>
      <c r="F169" s="2">
        <f t="shared" si="12"/>
        <v>8975.4</v>
      </c>
    </row>
    <row r="170" spans="1:6">
      <c r="A170" s="21" t="s">
        <v>1340</v>
      </c>
      <c r="C170" s="2" t="str">
        <f t="shared" si="9"/>
        <v>1999</v>
      </c>
      <c r="D170" s="2" t="str">
        <f t="shared" si="10"/>
        <v>1999.1 9112.7</v>
      </c>
      <c r="E170" s="2" t="str">
        <f t="shared" si="11"/>
        <v>9112.7</v>
      </c>
      <c r="F170" s="2">
        <f t="shared" si="12"/>
        <v>9112.7000000000007</v>
      </c>
    </row>
    <row r="171" spans="1:6">
      <c r="A171" s="21" t="s">
        <v>1341</v>
      </c>
      <c r="C171" s="2" t="str">
        <f t="shared" si="9"/>
        <v>1999</v>
      </c>
      <c r="D171" s="2" t="str">
        <f t="shared" si="10"/>
        <v>1999.2 9195.9</v>
      </c>
      <c r="E171" s="2" t="str">
        <f t="shared" si="11"/>
        <v>9195.9</v>
      </c>
      <c r="F171" s="2">
        <f t="shared" si="12"/>
        <v>9195.9</v>
      </c>
    </row>
    <row r="172" spans="1:6">
      <c r="A172" s="21" t="s">
        <v>1342</v>
      </c>
      <c r="C172" s="2" t="str">
        <f t="shared" si="9"/>
        <v>1999</v>
      </c>
      <c r="D172" s="2" t="str">
        <f t="shared" si="10"/>
        <v>1999.3 9333.6</v>
      </c>
      <c r="E172" s="2" t="str">
        <f t="shared" si="11"/>
        <v>9333.6</v>
      </c>
      <c r="F172" s="2">
        <f t="shared" si="12"/>
        <v>9333.6</v>
      </c>
    </row>
    <row r="173" spans="1:6">
      <c r="A173" s="21" t="s">
        <v>1343</v>
      </c>
      <c r="C173" s="2" t="str">
        <f t="shared" si="9"/>
        <v>1999</v>
      </c>
      <c r="D173" s="2" t="str">
        <f t="shared" si="10"/>
        <v>1999.4 9546.0</v>
      </c>
      <c r="E173" s="2" t="str">
        <f t="shared" si="11"/>
        <v>9546.0</v>
      </c>
      <c r="F173" s="2">
        <f t="shared" si="12"/>
        <v>9546</v>
      </c>
    </row>
    <row r="174" spans="1:6">
      <c r="A174" s="21" t="s">
        <v>1344</v>
      </c>
      <c r="C174" s="2" t="str">
        <f t="shared" si="9"/>
        <v>2000</v>
      </c>
      <c r="D174" s="2" t="str">
        <f t="shared" si="10"/>
        <v>2000.1 9670.5</v>
      </c>
      <c r="E174" s="2" t="str">
        <f t="shared" si="11"/>
        <v>9670.5</v>
      </c>
      <c r="F174" s="2">
        <f t="shared" si="12"/>
        <v>9670.5</v>
      </c>
    </row>
    <row r="175" spans="1:6">
      <c r="A175" s="21" t="s">
        <v>1345</v>
      </c>
      <c r="C175" s="2" t="str">
        <f t="shared" si="9"/>
        <v>2000</v>
      </c>
      <c r="D175" s="2" t="str">
        <f t="shared" si="10"/>
        <v>2000.2 9846.4</v>
      </c>
      <c r="E175" s="2" t="str">
        <f t="shared" si="11"/>
        <v>9846.4</v>
      </c>
      <c r="F175" s="2">
        <f t="shared" si="12"/>
        <v>9846.4</v>
      </c>
    </row>
    <row r="176" spans="1:6">
      <c r="A176" s="21" t="s">
        <v>1346</v>
      </c>
      <c r="C176" s="2" t="str">
        <f t="shared" si="9"/>
        <v>2000</v>
      </c>
      <c r="D176" s="2" t="str">
        <f t="shared" si="10"/>
        <v>2000.3 9892.5</v>
      </c>
      <c r="E176" s="2" t="str">
        <f t="shared" si="11"/>
        <v>9892.5</v>
      </c>
      <c r="F176" s="2">
        <f t="shared" si="12"/>
        <v>9892.5</v>
      </c>
    </row>
    <row r="177" spans="1:6">
      <c r="A177" s="21" t="s">
        <v>1347</v>
      </c>
      <c r="C177" s="2" t="str">
        <f t="shared" si="9"/>
        <v>2000</v>
      </c>
      <c r="D177" s="2" t="str">
        <f t="shared" si="10"/>
        <v>2000.4 9982.8</v>
      </c>
      <c r="E177" s="2" t="str">
        <f t="shared" si="11"/>
        <v>9982.8</v>
      </c>
      <c r="F177" s="2">
        <f t="shared" si="12"/>
        <v>9982.7999999999993</v>
      </c>
    </row>
    <row r="178" spans="1:6">
      <c r="A178" s="21" t="s">
        <v>1348</v>
      </c>
      <c r="C178" s="2" t="str">
        <f t="shared" si="9"/>
        <v>2001</v>
      </c>
      <c r="D178" s="2" t="str">
        <f t="shared" si="10"/>
        <v>2001.1 10038.0</v>
      </c>
      <c r="E178" s="2" t="str">
        <f t="shared" si="11"/>
        <v>10038.0</v>
      </c>
      <c r="F178" s="2">
        <f t="shared" si="12"/>
        <v>10038</v>
      </c>
    </row>
    <row r="179" spans="1:6">
      <c r="A179" s="21" t="s">
        <v>1349</v>
      </c>
      <c r="C179" s="2" t="str">
        <f t="shared" si="9"/>
        <v>2001</v>
      </c>
      <c r="D179" s="2" t="str">
        <f t="shared" si="10"/>
        <v>2001.2 10081.0</v>
      </c>
      <c r="E179" s="2" t="str">
        <f t="shared" si="11"/>
        <v>10081.0</v>
      </c>
      <c r="F179" s="2">
        <f t="shared" si="12"/>
        <v>10081</v>
      </c>
    </row>
    <row r="180" spans="1:6">
      <c r="A180" s="21" t="s">
        <v>1350</v>
      </c>
      <c r="C180" s="2" t="str">
        <f t="shared" si="9"/>
        <v>2001</v>
      </c>
      <c r="D180" s="2" t="str">
        <f t="shared" si="10"/>
        <v>2001.3 10109.3</v>
      </c>
      <c r="E180" s="2" t="str">
        <f t="shared" si="11"/>
        <v>10109.3</v>
      </c>
      <c r="F180" s="2">
        <f t="shared" si="12"/>
        <v>10109.299999999999</v>
      </c>
    </row>
    <row r="181" spans="1:6">
      <c r="A181" s="21" t="s">
        <v>1351</v>
      </c>
      <c r="C181" s="2" t="str">
        <f t="shared" si="9"/>
        <v>2001</v>
      </c>
      <c r="D181" s="2" t="str">
        <f t="shared" si="10"/>
        <v>2001.4 10188.1</v>
      </c>
      <c r="E181" s="2" t="str">
        <f t="shared" si="11"/>
        <v>10188.1</v>
      </c>
      <c r="F181" s="2">
        <f t="shared" si="12"/>
        <v>10188.1</v>
      </c>
    </row>
    <row r="182" spans="1:6">
      <c r="A182" s="21" t="s">
        <v>1352</v>
      </c>
      <c r="C182" s="2" t="str">
        <f t="shared" si="9"/>
        <v>2002</v>
      </c>
      <c r="D182" s="2" t="str">
        <f t="shared" si="10"/>
        <v>2002.1 10314.9</v>
      </c>
      <c r="E182" s="2" t="str">
        <f t="shared" si="11"/>
        <v>10314.9</v>
      </c>
      <c r="F182" s="2">
        <f t="shared" si="12"/>
        <v>10314.9</v>
      </c>
    </row>
    <row r="183" spans="1:6">
      <c r="A183" s="21" t="s">
        <v>1353</v>
      </c>
      <c r="C183" s="2" t="str">
        <f t="shared" si="9"/>
        <v>2002</v>
      </c>
      <c r="D183" s="2" t="str">
        <f t="shared" si="10"/>
        <v>2002.2 10356.7</v>
      </c>
      <c r="E183" s="2" t="str">
        <f t="shared" si="11"/>
        <v>10356.7</v>
      </c>
      <c r="F183" s="2">
        <f t="shared" si="12"/>
        <v>10356.700000000001</v>
      </c>
    </row>
  </sheetData>
  <hyperlinks>
    <hyperlink ref="A1" r:id="rId1" xr:uid="{2932FBC2-931E-4E96-A4D5-1D0A71DC415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253A-B6B5-4E9A-B8C1-53E0B114931C}">
  <sheetPr codeName="Sheet21"/>
  <dimension ref="A1:A219"/>
  <sheetViews>
    <sheetView workbookViewId="0"/>
  </sheetViews>
  <sheetFormatPr defaultRowHeight="12.75"/>
  <cols>
    <col min="1" max="16384" width="9.140625" style="2"/>
  </cols>
  <sheetData>
    <row r="1" spans="1:1">
      <c r="A1" s="20" t="s">
        <v>1174</v>
      </c>
    </row>
    <row r="3" spans="1:1">
      <c r="A3" s="21" t="s">
        <v>1354</v>
      </c>
    </row>
    <row r="4" spans="1:1">
      <c r="A4" s="21" t="s">
        <v>1355</v>
      </c>
    </row>
    <row r="5" spans="1:1">
      <c r="A5" s="21" t="s">
        <v>1356</v>
      </c>
    </row>
    <row r="6" spans="1:1">
      <c r="A6" s="21" t="s">
        <v>1178</v>
      </c>
    </row>
    <row r="8" spans="1:1">
      <c r="A8" s="21" t="s">
        <v>1357</v>
      </c>
    </row>
    <row r="10" spans="1:1">
      <c r="A10" s="21" t="s">
        <v>1358</v>
      </c>
    </row>
    <row r="11" spans="1:1">
      <c r="A11" s="21" t="s">
        <v>1359</v>
      </c>
    </row>
    <row r="12" spans="1:1">
      <c r="A12" s="21" t="s">
        <v>1360</v>
      </c>
    </row>
    <row r="13" spans="1:1">
      <c r="A13" s="21" t="s">
        <v>1361</v>
      </c>
    </row>
    <row r="14" spans="1:1">
      <c r="A14" s="21" t="s">
        <v>1362</v>
      </c>
    </row>
    <row r="15" spans="1:1">
      <c r="A15" s="21" t="s">
        <v>1363</v>
      </c>
    </row>
    <row r="16" spans="1:1">
      <c r="A16" s="21" t="s">
        <v>1364</v>
      </c>
    </row>
    <row r="17" spans="1:1">
      <c r="A17" s="21" t="s">
        <v>1365</v>
      </c>
    </row>
    <row r="18" spans="1:1">
      <c r="A18" s="21" t="s">
        <v>1366</v>
      </c>
    </row>
    <row r="19" spans="1:1">
      <c r="A19" s="21" t="s">
        <v>1367</v>
      </c>
    </row>
    <row r="20" spans="1:1">
      <c r="A20" s="21" t="s">
        <v>1368</v>
      </c>
    </row>
    <row r="21" spans="1:1">
      <c r="A21" s="21" t="s">
        <v>1369</v>
      </c>
    </row>
    <row r="22" spans="1:1">
      <c r="A22" s="21" t="s">
        <v>1370</v>
      </c>
    </row>
    <row r="23" spans="1:1">
      <c r="A23" s="21" t="s">
        <v>1371</v>
      </c>
    </row>
    <row r="24" spans="1:1">
      <c r="A24" s="21" t="s">
        <v>1372</v>
      </c>
    </row>
    <row r="25" spans="1:1">
      <c r="A25" s="21" t="s">
        <v>1373</v>
      </c>
    </row>
    <row r="26" spans="1:1">
      <c r="A26" s="21" t="s">
        <v>1374</v>
      </c>
    </row>
    <row r="27" spans="1:1">
      <c r="A27" s="21" t="s">
        <v>1375</v>
      </c>
    </row>
    <row r="28" spans="1:1">
      <c r="A28" s="21" t="s">
        <v>1376</v>
      </c>
    </row>
    <row r="29" spans="1:1">
      <c r="A29" s="21" t="s">
        <v>1377</v>
      </c>
    </row>
    <row r="30" spans="1:1">
      <c r="A30" s="21" t="s">
        <v>1378</v>
      </c>
    </row>
    <row r="31" spans="1:1">
      <c r="A31" s="21" t="s">
        <v>1379</v>
      </c>
    </row>
    <row r="32" spans="1:1">
      <c r="A32" s="21" t="s">
        <v>1380</v>
      </c>
    </row>
    <row r="33" spans="1:1">
      <c r="A33" s="21" t="s">
        <v>1381</v>
      </c>
    </row>
    <row r="34" spans="1:1">
      <c r="A34" s="21" t="s">
        <v>1382</v>
      </c>
    </row>
    <row r="35" spans="1:1">
      <c r="A35" s="21" t="s">
        <v>1383</v>
      </c>
    </row>
    <row r="36" spans="1:1">
      <c r="A36" s="21" t="s">
        <v>1384</v>
      </c>
    </row>
    <row r="37" spans="1:1">
      <c r="A37" s="21" t="s">
        <v>1385</v>
      </c>
    </row>
    <row r="38" spans="1:1">
      <c r="A38" s="21" t="s">
        <v>1386</v>
      </c>
    </row>
    <row r="39" spans="1:1">
      <c r="A39" s="21" t="s">
        <v>1387</v>
      </c>
    </row>
    <row r="40" spans="1:1">
      <c r="A40" s="21" t="s">
        <v>1388</v>
      </c>
    </row>
    <row r="41" spans="1:1">
      <c r="A41" s="21" t="s">
        <v>1389</v>
      </c>
    </row>
    <row r="42" spans="1:1">
      <c r="A42" s="21" t="s">
        <v>1390</v>
      </c>
    </row>
    <row r="43" spans="1:1">
      <c r="A43" s="21" t="s">
        <v>1391</v>
      </c>
    </row>
    <row r="44" spans="1:1">
      <c r="A44" s="21" t="s">
        <v>1392</v>
      </c>
    </row>
    <row r="45" spans="1:1">
      <c r="A45" s="21" t="s">
        <v>1393</v>
      </c>
    </row>
    <row r="46" spans="1:1">
      <c r="A46" s="21" t="s">
        <v>1394</v>
      </c>
    </row>
    <row r="47" spans="1:1">
      <c r="A47" s="21" t="s">
        <v>1395</v>
      </c>
    </row>
    <row r="48" spans="1:1">
      <c r="A48" s="21" t="s">
        <v>1396</v>
      </c>
    </row>
    <row r="49" spans="1:1">
      <c r="A49" s="21" t="s">
        <v>1397</v>
      </c>
    </row>
    <row r="50" spans="1:1">
      <c r="A50" s="21" t="s">
        <v>1398</v>
      </c>
    </row>
    <row r="51" spans="1:1">
      <c r="A51" s="21" t="s">
        <v>1399</v>
      </c>
    </row>
    <row r="52" spans="1:1">
      <c r="A52" s="21" t="s">
        <v>1400</v>
      </c>
    </row>
    <row r="53" spans="1:1">
      <c r="A53" s="21" t="s">
        <v>1401</v>
      </c>
    </row>
    <row r="54" spans="1:1">
      <c r="A54" s="21" t="s">
        <v>1402</v>
      </c>
    </row>
    <row r="55" spans="1:1">
      <c r="A55" s="21" t="s">
        <v>1403</v>
      </c>
    </row>
    <row r="56" spans="1:1">
      <c r="A56" s="21" t="s">
        <v>1404</v>
      </c>
    </row>
    <row r="57" spans="1:1">
      <c r="A57" s="21" t="s">
        <v>1405</v>
      </c>
    </row>
    <row r="58" spans="1:1">
      <c r="A58" s="21" t="s">
        <v>1406</v>
      </c>
    </row>
    <row r="59" spans="1:1">
      <c r="A59" s="21" t="s">
        <v>1407</v>
      </c>
    </row>
    <row r="60" spans="1:1">
      <c r="A60" s="21" t="s">
        <v>1408</v>
      </c>
    </row>
    <row r="61" spans="1:1">
      <c r="A61" s="21" t="s">
        <v>1409</v>
      </c>
    </row>
    <row r="62" spans="1:1">
      <c r="A62" s="21" t="s">
        <v>1410</v>
      </c>
    </row>
    <row r="63" spans="1:1">
      <c r="A63" s="21" t="s">
        <v>1411</v>
      </c>
    </row>
    <row r="64" spans="1:1">
      <c r="A64" s="21" t="s">
        <v>1412</v>
      </c>
    </row>
    <row r="65" spans="1:1">
      <c r="A65" s="21" t="s">
        <v>1413</v>
      </c>
    </row>
    <row r="66" spans="1:1">
      <c r="A66" s="21" t="s">
        <v>1414</v>
      </c>
    </row>
    <row r="67" spans="1:1">
      <c r="A67" s="21" t="s">
        <v>1415</v>
      </c>
    </row>
    <row r="68" spans="1:1">
      <c r="A68" s="21" t="s">
        <v>1416</v>
      </c>
    </row>
    <row r="69" spans="1:1">
      <c r="A69" s="21" t="s">
        <v>1417</v>
      </c>
    </row>
    <row r="70" spans="1:1">
      <c r="A70" s="21" t="s">
        <v>1418</v>
      </c>
    </row>
    <row r="71" spans="1:1">
      <c r="A71" s="21" t="s">
        <v>1419</v>
      </c>
    </row>
    <row r="72" spans="1:1">
      <c r="A72" s="21" t="s">
        <v>1420</v>
      </c>
    </row>
    <row r="73" spans="1:1">
      <c r="A73" s="21" t="s">
        <v>1421</v>
      </c>
    </row>
    <row r="74" spans="1:1">
      <c r="A74" s="21" t="s">
        <v>1422</v>
      </c>
    </row>
    <row r="75" spans="1:1">
      <c r="A75" s="21" t="s">
        <v>1423</v>
      </c>
    </row>
    <row r="76" spans="1:1">
      <c r="A76" s="21" t="s">
        <v>1424</v>
      </c>
    </row>
    <row r="77" spans="1:1">
      <c r="A77" s="21" t="s">
        <v>1425</v>
      </c>
    </row>
    <row r="78" spans="1:1">
      <c r="A78" s="21" t="s">
        <v>1426</v>
      </c>
    </row>
    <row r="79" spans="1:1">
      <c r="A79" s="21" t="s">
        <v>1427</v>
      </c>
    </row>
    <row r="80" spans="1:1">
      <c r="A80" s="21" t="s">
        <v>1428</v>
      </c>
    </row>
    <row r="81" spans="1:1">
      <c r="A81" s="21" t="s">
        <v>1429</v>
      </c>
    </row>
    <row r="82" spans="1:1">
      <c r="A82" s="21" t="s">
        <v>1430</v>
      </c>
    </row>
    <row r="83" spans="1:1">
      <c r="A83" s="21" t="s">
        <v>1431</v>
      </c>
    </row>
    <row r="84" spans="1:1">
      <c r="A84" s="21" t="s">
        <v>1432</v>
      </c>
    </row>
    <row r="85" spans="1:1">
      <c r="A85" s="21" t="s">
        <v>1433</v>
      </c>
    </row>
    <row r="86" spans="1:1">
      <c r="A86" s="21" t="s">
        <v>1434</v>
      </c>
    </row>
    <row r="87" spans="1:1">
      <c r="A87" s="21" t="s">
        <v>1435</v>
      </c>
    </row>
    <row r="88" spans="1:1">
      <c r="A88" s="21" t="s">
        <v>1436</v>
      </c>
    </row>
    <row r="89" spans="1:1">
      <c r="A89" s="21" t="s">
        <v>1437</v>
      </c>
    </row>
    <row r="90" spans="1:1">
      <c r="A90" s="21" t="s">
        <v>1438</v>
      </c>
    </row>
    <row r="91" spans="1:1">
      <c r="A91" s="21" t="s">
        <v>1439</v>
      </c>
    </row>
    <row r="92" spans="1:1">
      <c r="A92" s="21" t="s">
        <v>1440</v>
      </c>
    </row>
    <row r="93" spans="1:1">
      <c r="A93" s="21" t="s">
        <v>1441</v>
      </c>
    </row>
    <row r="94" spans="1:1">
      <c r="A94" s="21" t="s">
        <v>1442</v>
      </c>
    </row>
    <row r="95" spans="1:1">
      <c r="A95" s="21" t="s">
        <v>1443</v>
      </c>
    </row>
    <row r="96" spans="1:1">
      <c r="A96" s="21" t="s">
        <v>1444</v>
      </c>
    </row>
    <row r="97" spans="1:1">
      <c r="A97" s="21" t="s">
        <v>1445</v>
      </c>
    </row>
    <row r="98" spans="1:1">
      <c r="A98" s="21" t="s">
        <v>1446</v>
      </c>
    </row>
    <row r="99" spans="1:1">
      <c r="A99" s="21" t="s">
        <v>1447</v>
      </c>
    </row>
    <row r="100" spans="1:1">
      <c r="A100" s="21" t="s">
        <v>1448</v>
      </c>
    </row>
    <row r="101" spans="1:1">
      <c r="A101" s="21" t="s">
        <v>1449</v>
      </c>
    </row>
    <row r="102" spans="1:1">
      <c r="A102" s="21" t="s">
        <v>1450</v>
      </c>
    </row>
    <row r="103" spans="1:1">
      <c r="A103" s="21" t="s">
        <v>1451</v>
      </c>
    </row>
    <row r="104" spans="1:1">
      <c r="A104" s="21" t="s">
        <v>1452</v>
      </c>
    </row>
    <row r="105" spans="1:1">
      <c r="A105" s="21" t="s">
        <v>1453</v>
      </c>
    </row>
    <row r="106" spans="1:1">
      <c r="A106" s="21" t="s">
        <v>1454</v>
      </c>
    </row>
    <row r="107" spans="1:1">
      <c r="A107" s="21" t="s">
        <v>1455</v>
      </c>
    </row>
    <row r="108" spans="1:1">
      <c r="A108" s="21" t="s">
        <v>1456</v>
      </c>
    </row>
    <row r="109" spans="1:1">
      <c r="A109" s="21" t="s">
        <v>1457</v>
      </c>
    </row>
    <row r="110" spans="1:1">
      <c r="A110" s="21" t="s">
        <v>1458</v>
      </c>
    </row>
    <row r="111" spans="1:1">
      <c r="A111" s="21" t="s">
        <v>1459</v>
      </c>
    </row>
    <row r="112" spans="1:1">
      <c r="A112" s="21" t="s">
        <v>1460</v>
      </c>
    </row>
    <row r="113" spans="1:1">
      <c r="A113" s="21" t="s">
        <v>1461</v>
      </c>
    </row>
    <row r="114" spans="1:1">
      <c r="A114" s="21" t="s">
        <v>1462</v>
      </c>
    </row>
    <row r="115" spans="1:1">
      <c r="A115" s="21" t="s">
        <v>1463</v>
      </c>
    </row>
    <row r="116" spans="1:1">
      <c r="A116" s="21" t="s">
        <v>1464</v>
      </c>
    </row>
    <row r="117" spans="1:1">
      <c r="A117" s="21" t="s">
        <v>1465</v>
      </c>
    </row>
    <row r="118" spans="1:1">
      <c r="A118" s="21" t="s">
        <v>1466</v>
      </c>
    </row>
    <row r="119" spans="1:1">
      <c r="A119" s="21" t="s">
        <v>1467</v>
      </c>
    </row>
    <row r="120" spans="1:1">
      <c r="A120" s="21" t="s">
        <v>1468</v>
      </c>
    </row>
    <row r="121" spans="1:1">
      <c r="A121" s="21" t="s">
        <v>1469</v>
      </c>
    </row>
    <row r="122" spans="1:1">
      <c r="A122" s="21" t="s">
        <v>1470</v>
      </c>
    </row>
    <row r="123" spans="1:1">
      <c r="A123" s="21" t="s">
        <v>1471</v>
      </c>
    </row>
    <row r="124" spans="1:1">
      <c r="A124" s="21" t="s">
        <v>1472</v>
      </c>
    </row>
    <row r="125" spans="1:1">
      <c r="A125" s="21" t="s">
        <v>1473</v>
      </c>
    </row>
    <row r="126" spans="1:1">
      <c r="A126" s="21" t="s">
        <v>1474</v>
      </c>
    </row>
    <row r="127" spans="1:1">
      <c r="A127" s="21" t="s">
        <v>1475</v>
      </c>
    </row>
    <row r="128" spans="1:1">
      <c r="A128" s="21" t="s">
        <v>1476</v>
      </c>
    </row>
    <row r="129" spans="1:1">
      <c r="A129" s="21" t="s">
        <v>1477</v>
      </c>
    </row>
    <row r="130" spans="1:1">
      <c r="A130" s="21" t="s">
        <v>1478</v>
      </c>
    </row>
    <row r="131" spans="1:1">
      <c r="A131" s="21" t="s">
        <v>1479</v>
      </c>
    </row>
    <row r="132" spans="1:1">
      <c r="A132" s="21" t="s">
        <v>1480</v>
      </c>
    </row>
    <row r="133" spans="1:1">
      <c r="A133" s="21" t="s">
        <v>1481</v>
      </c>
    </row>
    <row r="134" spans="1:1">
      <c r="A134" s="21" t="s">
        <v>1482</v>
      </c>
    </row>
    <row r="135" spans="1:1">
      <c r="A135" s="21" t="s">
        <v>1483</v>
      </c>
    </row>
    <row r="136" spans="1:1">
      <c r="A136" s="21" t="s">
        <v>1484</v>
      </c>
    </row>
    <row r="137" spans="1:1">
      <c r="A137" s="21" t="s">
        <v>1485</v>
      </c>
    </row>
    <row r="138" spans="1:1">
      <c r="A138" s="21" t="s">
        <v>1486</v>
      </c>
    </row>
    <row r="139" spans="1:1">
      <c r="A139" s="21" t="s">
        <v>1487</v>
      </c>
    </row>
    <row r="140" spans="1:1">
      <c r="A140" s="21" t="s">
        <v>1488</v>
      </c>
    </row>
    <row r="141" spans="1:1">
      <c r="A141" s="21" t="s">
        <v>1489</v>
      </c>
    </row>
    <row r="142" spans="1:1">
      <c r="A142" s="21" t="s">
        <v>1490</v>
      </c>
    </row>
    <row r="143" spans="1:1">
      <c r="A143" s="21" t="s">
        <v>1491</v>
      </c>
    </row>
    <row r="144" spans="1:1">
      <c r="A144" s="21" t="s">
        <v>1492</v>
      </c>
    </row>
    <row r="145" spans="1:1">
      <c r="A145" s="21" t="s">
        <v>1493</v>
      </c>
    </row>
    <row r="146" spans="1:1">
      <c r="A146" s="21" t="s">
        <v>1494</v>
      </c>
    </row>
    <row r="147" spans="1:1">
      <c r="A147" s="21" t="s">
        <v>1495</v>
      </c>
    </row>
    <row r="148" spans="1:1">
      <c r="A148" s="21" t="s">
        <v>1496</v>
      </c>
    </row>
    <row r="149" spans="1:1">
      <c r="A149" s="21" t="s">
        <v>1497</v>
      </c>
    </row>
    <row r="150" spans="1:1">
      <c r="A150" s="21" t="s">
        <v>1498</v>
      </c>
    </row>
    <row r="151" spans="1:1">
      <c r="A151" s="21" t="s">
        <v>1499</v>
      </c>
    </row>
    <row r="152" spans="1:1">
      <c r="A152" s="21" t="s">
        <v>1500</v>
      </c>
    </row>
    <row r="153" spans="1:1">
      <c r="A153" s="21" t="s">
        <v>1501</v>
      </c>
    </row>
    <row r="154" spans="1:1">
      <c r="A154" s="21" t="s">
        <v>1502</v>
      </c>
    </row>
    <row r="155" spans="1:1">
      <c r="A155" s="21" t="s">
        <v>1503</v>
      </c>
    </row>
    <row r="156" spans="1:1">
      <c r="A156" s="21" t="s">
        <v>1504</v>
      </c>
    </row>
    <row r="157" spans="1:1">
      <c r="A157" s="21" t="s">
        <v>1505</v>
      </c>
    </row>
    <row r="158" spans="1:1">
      <c r="A158" s="21" t="s">
        <v>1506</v>
      </c>
    </row>
    <row r="159" spans="1:1">
      <c r="A159" s="21" t="s">
        <v>1507</v>
      </c>
    </row>
    <row r="160" spans="1:1">
      <c r="A160" s="21" t="s">
        <v>1508</v>
      </c>
    </row>
    <row r="161" spans="1:1">
      <c r="A161" s="21" t="s">
        <v>1509</v>
      </c>
    </row>
    <row r="162" spans="1:1">
      <c r="A162" s="21" t="s">
        <v>1510</v>
      </c>
    </row>
    <row r="163" spans="1:1">
      <c r="A163" s="21" t="s">
        <v>1511</v>
      </c>
    </row>
    <row r="164" spans="1:1">
      <c r="A164" s="21" t="s">
        <v>1512</v>
      </c>
    </row>
    <row r="165" spans="1:1">
      <c r="A165" s="21" t="s">
        <v>1513</v>
      </c>
    </row>
    <row r="166" spans="1:1">
      <c r="A166" s="21" t="s">
        <v>1514</v>
      </c>
    </row>
    <row r="167" spans="1:1">
      <c r="A167" s="21" t="s">
        <v>1515</v>
      </c>
    </row>
    <row r="168" spans="1:1">
      <c r="A168" s="21" t="s">
        <v>1516</v>
      </c>
    </row>
    <row r="169" spans="1:1">
      <c r="A169" s="21" t="s">
        <v>1517</v>
      </c>
    </row>
    <row r="170" spans="1:1">
      <c r="A170" s="21" t="s">
        <v>1518</v>
      </c>
    </row>
    <row r="171" spans="1:1">
      <c r="A171" s="21" t="s">
        <v>1519</v>
      </c>
    </row>
    <row r="172" spans="1:1">
      <c r="A172" s="21" t="s">
        <v>1520</v>
      </c>
    </row>
    <row r="173" spans="1:1">
      <c r="A173" s="21" t="s">
        <v>1521</v>
      </c>
    </row>
    <row r="174" spans="1:1">
      <c r="A174" s="21" t="s">
        <v>1522</v>
      </c>
    </row>
    <row r="175" spans="1:1">
      <c r="A175" s="21" t="s">
        <v>1523</v>
      </c>
    </row>
    <row r="176" spans="1:1">
      <c r="A176" s="21" t="s">
        <v>1524</v>
      </c>
    </row>
    <row r="177" spans="1:1">
      <c r="A177" s="21" t="s">
        <v>1525</v>
      </c>
    </row>
    <row r="178" spans="1:1">
      <c r="A178" s="21" t="s">
        <v>1526</v>
      </c>
    </row>
    <row r="179" spans="1:1">
      <c r="A179" s="21" t="s">
        <v>1527</v>
      </c>
    </row>
    <row r="180" spans="1:1">
      <c r="A180" s="21" t="s">
        <v>1528</v>
      </c>
    </row>
    <row r="181" spans="1:1">
      <c r="A181" s="21" t="s">
        <v>1529</v>
      </c>
    </row>
    <row r="182" spans="1:1">
      <c r="A182" s="21" t="s">
        <v>1530</v>
      </c>
    </row>
    <row r="183" spans="1:1">
      <c r="A183" s="21" t="s">
        <v>1531</v>
      </c>
    </row>
    <row r="184" spans="1:1">
      <c r="A184" s="21" t="s">
        <v>1532</v>
      </c>
    </row>
    <row r="185" spans="1:1">
      <c r="A185" s="21" t="s">
        <v>1533</v>
      </c>
    </row>
    <row r="186" spans="1:1">
      <c r="A186" s="21" t="s">
        <v>1534</v>
      </c>
    </row>
    <row r="187" spans="1:1">
      <c r="A187" s="21" t="s">
        <v>1535</v>
      </c>
    </row>
    <row r="188" spans="1:1">
      <c r="A188" s="21" t="s">
        <v>1536</v>
      </c>
    </row>
    <row r="189" spans="1:1">
      <c r="A189" s="21" t="s">
        <v>1537</v>
      </c>
    </row>
    <row r="190" spans="1:1">
      <c r="A190" s="21" t="s">
        <v>1538</v>
      </c>
    </row>
    <row r="191" spans="1:1">
      <c r="A191" s="21" t="s">
        <v>1539</v>
      </c>
    </row>
    <row r="192" spans="1:1">
      <c r="A192" s="21" t="s">
        <v>1540</v>
      </c>
    </row>
    <row r="193" spans="1:1">
      <c r="A193" s="21" t="s">
        <v>1541</v>
      </c>
    </row>
    <row r="194" spans="1:1">
      <c r="A194" s="21" t="s">
        <v>1542</v>
      </c>
    </row>
    <row r="195" spans="1:1">
      <c r="A195" s="21" t="s">
        <v>1543</v>
      </c>
    </row>
    <row r="196" spans="1:1">
      <c r="A196" s="21" t="s">
        <v>1544</v>
      </c>
    </row>
    <row r="197" spans="1:1">
      <c r="A197" s="21" t="s">
        <v>1545</v>
      </c>
    </row>
    <row r="198" spans="1:1">
      <c r="A198" s="21" t="s">
        <v>1546</v>
      </c>
    </row>
    <row r="199" spans="1:1">
      <c r="A199" s="21" t="s">
        <v>1547</v>
      </c>
    </row>
    <row r="200" spans="1:1">
      <c r="A200" s="21" t="s">
        <v>1548</v>
      </c>
    </row>
    <row r="201" spans="1:1">
      <c r="A201" s="21" t="s">
        <v>1549</v>
      </c>
    </row>
    <row r="202" spans="1:1">
      <c r="A202" s="21" t="s">
        <v>1550</v>
      </c>
    </row>
    <row r="203" spans="1:1">
      <c r="A203" s="21" t="s">
        <v>1551</v>
      </c>
    </row>
    <row r="204" spans="1:1">
      <c r="A204" s="21" t="s">
        <v>1552</v>
      </c>
    </row>
    <row r="205" spans="1:1">
      <c r="A205" s="21" t="s">
        <v>1553</v>
      </c>
    </row>
    <row r="206" spans="1:1">
      <c r="A206" s="21" t="s">
        <v>1554</v>
      </c>
    </row>
    <row r="207" spans="1:1">
      <c r="A207" s="21" t="s">
        <v>1555</v>
      </c>
    </row>
    <row r="208" spans="1:1">
      <c r="A208" s="21" t="s">
        <v>1556</v>
      </c>
    </row>
    <row r="209" spans="1:1">
      <c r="A209" s="21" t="s">
        <v>1557</v>
      </c>
    </row>
    <row r="210" spans="1:1">
      <c r="A210" s="21" t="s">
        <v>1558</v>
      </c>
    </row>
    <row r="211" spans="1:1">
      <c r="A211" s="21" t="s">
        <v>1559</v>
      </c>
    </row>
    <row r="212" spans="1:1">
      <c r="A212" s="21" t="s">
        <v>1560</v>
      </c>
    </row>
    <row r="213" spans="1:1">
      <c r="A213" s="21" t="s">
        <v>1561</v>
      </c>
    </row>
    <row r="214" spans="1:1">
      <c r="A214" s="21" t="s">
        <v>1562</v>
      </c>
    </row>
    <row r="215" spans="1:1">
      <c r="A215" s="21" t="s">
        <v>1563</v>
      </c>
    </row>
    <row r="216" spans="1:1">
      <c r="A216" s="21" t="s">
        <v>1564</v>
      </c>
    </row>
    <row r="217" spans="1:1">
      <c r="A217" s="21" t="s">
        <v>1565</v>
      </c>
    </row>
    <row r="218" spans="1:1">
      <c r="A218" s="21" t="s">
        <v>1566</v>
      </c>
    </row>
    <row r="219" spans="1:1">
      <c r="A219" s="21" t="s">
        <v>1567</v>
      </c>
    </row>
  </sheetData>
  <hyperlinks>
    <hyperlink ref="A1" r:id="rId1" xr:uid="{08E78763-7133-4745-B5D2-E69C4E5D5163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A249-81EF-47F5-9CB3-5AFB7D894A5A}">
  <sheetPr codeName="Sheet22"/>
  <dimension ref="A1:A219"/>
  <sheetViews>
    <sheetView workbookViewId="0">
      <selection activeCell="A2" sqref="A2"/>
    </sheetView>
  </sheetViews>
  <sheetFormatPr defaultRowHeight="12.75"/>
  <cols>
    <col min="1" max="16384" width="9.140625" style="2"/>
  </cols>
  <sheetData>
    <row r="1" spans="1:1">
      <c r="A1" s="20" t="s">
        <v>1174</v>
      </c>
    </row>
    <row r="3" spans="1:1">
      <c r="A3" s="21" t="s">
        <v>1354</v>
      </c>
    </row>
    <row r="4" spans="1:1">
      <c r="A4" s="21" t="s">
        <v>1568</v>
      </c>
    </row>
    <row r="5" spans="1:1">
      <c r="A5" s="21" t="s">
        <v>1356</v>
      </c>
    </row>
    <row r="6" spans="1:1">
      <c r="A6" s="21" t="s">
        <v>1178</v>
      </c>
    </row>
    <row r="8" spans="1:1">
      <c r="A8" s="21" t="s">
        <v>1569</v>
      </c>
    </row>
    <row r="10" spans="1:1">
      <c r="A10" s="21" t="s">
        <v>1570</v>
      </c>
    </row>
    <row r="11" spans="1:1">
      <c r="A11" s="21" t="s">
        <v>1571</v>
      </c>
    </row>
    <row r="12" spans="1:1">
      <c r="A12" s="21" t="s">
        <v>1572</v>
      </c>
    </row>
    <row r="13" spans="1:1">
      <c r="A13" s="21" t="s">
        <v>1573</v>
      </c>
    </row>
    <row r="14" spans="1:1">
      <c r="A14" s="21" t="s">
        <v>1574</v>
      </c>
    </row>
    <row r="15" spans="1:1">
      <c r="A15" s="21" t="s">
        <v>1575</v>
      </c>
    </row>
    <row r="16" spans="1:1">
      <c r="A16" s="21" t="s">
        <v>1576</v>
      </c>
    </row>
    <row r="17" spans="1:1">
      <c r="A17" s="21" t="s">
        <v>1577</v>
      </c>
    </row>
    <row r="18" spans="1:1">
      <c r="A18" s="21" t="s">
        <v>1578</v>
      </c>
    </row>
    <row r="19" spans="1:1">
      <c r="A19" s="21" t="s">
        <v>1579</v>
      </c>
    </row>
    <row r="20" spans="1:1">
      <c r="A20" s="21" t="s">
        <v>1580</v>
      </c>
    </row>
    <row r="21" spans="1:1">
      <c r="A21" s="21" t="s">
        <v>1581</v>
      </c>
    </row>
    <row r="22" spans="1:1">
      <c r="A22" s="21" t="s">
        <v>1582</v>
      </c>
    </row>
    <row r="23" spans="1:1">
      <c r="A23" s="21" t="s">
        <v>1583</v>
      </c>
    </row>
    <row r="24" spans="1:1">
      <c r="A24" s="21" t="s">
        <v>1584</v>
      </c>
    </row>
    <row r="25" spans="1:1">
      <c r="A25" s="21" t="s">
        <v>1585</v>
      </c>
    </row>
    <row r="26" spans="1:1">
      <c r="A26" s="21" t="s">
        <v>1586</v>
      </c>
    </row>
    <row r="27" spans="1:1">
      <c r="A27" s="21" t="s">
        <v>1587</v>
      </c>
    </row>
    <row r="28" spans="1:1">
      <c r="A28" s="21" t="s">
        <v>1588</v>
      </c>
    </row>
    <row r="29" spans="1:1">
      <c r="A29" s="21" t="s">
        <v>1589</v>
      </c>
    </row>
    <row r="30" spans="1:1">
      <c r="A30" s="21" t="s">
        <v>1590</v>
      </c>
    </row>
    <row r="31" spans="1:1">
      <c r="A31" s="21" t="s">
        <v>1591</v>
      </c>
    </row>
    <row r="32" spans="1:1">
      <c r="A32" s="21" t="s">
        <v>1592</v>
      </c>
    </row>
    <row r="33" spans="1:1">
      <c r="A33" s="21" t="s">
        <v>1593</v>
      </c>
    </row>
    <row r="34" spans="1:1">
      <c r="A34" s="21" t="s">
        <v>1594</v>
      </c>
    </row>
    <row r="35" spans="1:1">
      <c r="A35" s="21" t="s">
        <v>1595</v>
      </c>
    </row>
    <row r="36" spans="1:1">
      <c r="A36" s="21" t="s">
        <v>1596</v>
      </c>
    </row>
    <row r="37" spans="1:1">
      <c r="A37" s="21" t="s">
        <v>1597</v>
      </c>
    </row>
    <row r="38" spans="1:1">
      <c r="A38" s="21" t="s">
        <v>1598</v>
      </c>
    </row>
    <row r="39" spans="1:1">
      <c r="A39" s="21" t="s">
        <v>1599</v>
      </c>
    </row>
    <row r="40" spans="1:1">
      <c r="A40" s="21" t="s">
        <v>1600</v>
      </c>
    </row>
    <row r="41" spans="1:1">
      <c r="A41" s="21" t="s">
        <v>1601</v>
      </c>
    </row>
    <row r="42" spans="1:1">
      <c r="A42" s="21" t="s">
        <v>1602</v>
      </c>
    </row>
    <row r="43" spans="1:1">
      <c r="A43" s="21" t="s">
        <v>1603</v>
      </c>
    </row>
    <row r="44" spans="1:1">
      <c r="A44" s="21" t="s">
        <v>1604</v>
      </c>
    </row>
    <row r="45" spans="1:1">
      <c r="A45" s="21" t="s">
        <v>1605</v>
      </c>
    </row>
    <row r="46" spans="1:1">
      <c r="A46" s="21" t="s">
        <v>1606</v>
      </c>
    </row>
    <row r="47" spans="1:1">
      <c r="A47" s="21" t="s">
        <v>1607</v>
      </c>
    </row>
    <row r="48" spans="1:1">
      <c r="A48" s="21" t="s">
        <v>1608</v>
      </c>
    </row>
    <row r="49" spans="1:1">
      <c r="A49" s="21" t="s">
        <v>1609</v>
      </c>
    </row>
    <row r="50" spans="1:1">
      <c r="A50" s="21" t="s">
        <v>1610</v>
      </c>
    </row>
    <row r="51" spans="1:1">
      <c r="A51" s="21" t="s">
        <v>1611</v>
      </c>
    </row>
    <row r="52" spans="1:1">
      <c r="A52" s="21" t="s">
        <v>1612</v>
      </c>
    </row>
    <row r="53" spans="1:1">
      <c r="A53" s="21" t="s">
        <v>1613</v>
      </c>
    </row>
    <row r="54" spans="1:1">
      <c r="A54" s="21" t="s">
        <v>1614</v>
      </c>
    </row>
    <row r="55" spans="1:1">
      <c r="A55" s="21" t="s">
        <v>1615</v>
      </c>
    </row>
    <row r="56" spans="1:1">
      <c r="A56" s="21" t="s">
        <v>1616</v>
      </c>
    </row>
    <row r="57" spans="1:1">
      <c r="A57" s="21" t="s">
        <v>1617</v>
      </c>
    </row>
    <row r="58" spans="1:1">
      <c r="A58" s="21" t="s">
        <v>1618</v>
      </c>
    </row>
    <row r="59" spans="1:1">
      <c r="A59" s="21" t="s">
        <v>1619</v>
      </c>
    </row>
    <row r="60" spans="1:1">
      <c r="A60" s="21" t="s">
        <v>1620</v>
      </c>
    </row>
    <row r="61" spans="1:1">
      <c r="A61" s="21" t="s">
        <v>1621</v>
      </c>
    </row>
    <row r="62" spans="1:1">
      <c r="A62" s="21" t="s">
        <v>1622</v>
      </c>
    </row>
    <row r="63" spans="1:1">
      <c r="A63" s="21" t="s">
        <v>1623</v>
      </c>
    </row>
    <row r="64" spans="1:1">
      <c r="A64" s="21" t="s">
        <v>1624</v>
      </c>
    </row>
    <row r="65" spans="1:1">
      <c r="A65" s="21" t="s">
        <v>1625</v>
      </c>
    </row>
    <row r="66" spans="1:1">
      <c r="A66" s="21" t="s">
        <v>1626</v>
      </c>
    </row>
    <row r="67" spans="1:1">
      <c r="A67" s="21" t="s">
        <v>1627</v>
      </c>
    </row>
    <row r="68" spans="1:1">
      <c r="A68" s="21" t="s">
        <v>1628</v>
      </c>
    </row>
    <row r="69" spans="1:1">
      <c r="A69" s="21" t="s">
        <v>1629</v>
      </c>
    </row>
    <row r="70" spans="1:1">
      <c r="A70" s="21" t="s">
        <v>1630</v>
      </c>
    </row>
    <row r="71" spans="1:1">
      <c r="A71" s="21" t="s">
        <v>1631</v>
      </c>
    </row>
    <row r="72" spans="1:1">
      <c r="A72" s="21" t="s">
        <v>1632</v>
      </c>
    </row>
    <row r="73" spans="1:1">
      <c r="A73" s="21" t="s">
        <v>1633</v>
      </c>
    </row>
    <row r="74" spans="1:1">
      <c r="A74" s="21" t="s">
        <v>1634</v>
      </c>
    </row>
    <row r="75" spans="1:1">
      <c r="A75" s="21" t="s">
        <v>1635</v>
      </c>
    </row>
    <row r="76" spans="1:1">
      <c r="A76" s="21" t="s">
        <v>1636</v>
      </c>
    </row>
    <row r="77" spans="1:1">
      <c r="A77" s="21" t="s">
        <v>1637</v>
      </c>
    </row>
    <row r="78" spans="1:1">
      <c r="A78" s="21" t="s">
        <v>1638</v>
      </c>
    </row>
    <row r="79" spans="1:1">
      <c r="A79" s="21" t="s">
        <v>1639</v>
      </c>
    </row>
    <row r="80" spans="1:1">
      <c r="A80" s="21" t="s">
        <v>1640</v>
      </c>
    </row>
    <row r="81" spans="1:1">
      <c r="A81" s="21" t="s">
        <v>1641</v>
      </c>
    </row>
    <row r="82" spans="1:1">
      <c r="A82" s="21" t="s">
        <v>1642</v>
      </c>
    </row>
    <row r="83" spans="1:1">
      <c r="A83" s="21" t="s">
        <v>1643</v>
      </c>
    </row>
    <row r="84" spans="1:1">
      <c r="A84" s="21" t="s">
        <v>1644</v>
      </c>
    </row>
    <row r="85" spans="1:1">
      <c r="A85" s="21" t="s">
        <v>1645</v>
      </c>
    </row>
    <row r="86" spans="1:1">
      <c r="A86" s="21" t="s">
        <v>1646</v>
      </c>
    </row>
    <row r="87" spans="1:1">
      <c r="A87" s="21" t="s">
        <v>1647</v>
      </c>
    </row>
    <row r="88" spans="1:1">
      <c r="A88" s="21" t="s">
        <v>1648</v>
      </c>
    </row>
    <row r="89" spans="1:1">
      <c r="A89" s="21" t="s">
        <v>1649</v>
      </c>
    </row>
    <row r="90" spans="1:1">
      <c r="A90" s="21" t="s">
        <v>1650</v>
      </c>
    </row>
    <row r="91" spans="1:1">
      <c r="A91" s="21" t="s">
        <v>1651</v>
      </c>
    </row>
    <row r="92" spans="1:1">
      <c r="A92" s="21" t="s">
        <v>1652</v>
      </c>
    </row>
    <row r="93" spans="1:1">
      <c r="A93" s="21" t="s">
        <v>1653</v>
      </c>
    </row>
    <row r="94" spans="1:1">
      <c r="A94" s="21" t="s">
        <v>1654</v>
      </c>
    </row>
    <row r="95" spans="1:1">
      <c r="A95" s="21" t="s">
        <v>1655</v>
      </c>
    </row>
    <row r="96" spans="1:1">
      <c r="A96" s="21" t="s">
        <v>1656</v>
      </c>
    </row>
    <row r="97" spans="1:1">
      <c r="A97" s="21" t="s">
        <v>1657</v>
      </c>
    </row>
    <row r="98" spans="1:1">
      <c r="A98" s="21" t="s">
        <v>1658</v>
      </c>
    </row>
    <row r="99" spans="1:1">
      <c r="A99" s="21" t="s">
        <v>1659</v>
      </c>
    </row>
    <row r="100" spans="1:1">
      <c r="A100" s="21" t="s">
        <v>1660</v>
      </c>
    </row>
    <row r="101" spans="1:1">
      <c r="A101" s="21" t="s">
        <v>1661</v>
      </c>
    </row>
    <row r="102" spans="1:1">
      <c r="A102" s="21" t="s">
        <v>1662</v>
      </c>
    </row>
    <row r="103" spans="1:1">
      <c r="A103" s="21" t="s">
        <v>1663</v>
      </c>
    </row>
    <row r="104" spans="1:1">
      <c r="A104" s="21" t="s">
        <v>1664</v>
      </c>
    </row>
    <row r="105" spans="1:1">
      <c r="A105" s="21" t="s">
        <v>1665</v>
      </c>
    </row>
    <row r="106" spans="1:1">
      <c r="A106" s="21" t="s">
        <v>1666</v>
      </c>
    </row>
    <row r="107" spans="1:1">
      <c r="A107" s="21" t="s">
        <v>1667</v>
      </c>
    </row>
    <row r="108" spans="1:1">
      <c r="A108" s="21" t="s">
        <v>1668</v>
      </c>
    </row>
    <row r="109" spans="1:1">
      <c r="A109" s="21" t="s">
        <v>1669</v>
      </c>
    </row>
    <row r="110" spans="1:1">
      <c r="A110" s="21" t="s">
        <v>1670</v>
      </c>
    </row>
    <row r="111" spans="1:1">
      <c r="A111" s="21" t="s">
        <v>1671</v>
      </c>
    </row>
    <row r="112" spans="1:1">
      <c r="A112" s="21" t="s">
        <v>1672</v>
      </c>
    </row>
    <row r="113" spans="1:1">
      <c r="A113" s="21" t="s">
        <v>1673</v>
      </c>
    </row>
    <row r="114" spans="1:1">
      <c r="A114" s="21" t="s">
        <v>1674</v>
      </c>
    </row>
    <row r="115" spans="1:1">
      <c r="A115" s="21" t="s">
        <v>1675</v>
      </c>
    </row>
    <row r="116" spans="1:1">
      <c r="A116" s="21" t="s">
        <v>1676</v>
      </c>
    </row>
    <row r="117" spans="1:1">
      <c r="A117" s="21" t="s">
        <v>1677</v>
      </c>
    </row>
    <row r="118" spans="1:1">
      <c r="A118" s="21" t="s">
        <v>1678</v>
      </c>
    </row>
    <row r="119" spans="1:1">
      <c r="A119" s="21" t="s">
        <v>1679</v>
      </c>
    </row>
    <row r="120" spans="1:1">
      <c r="A120" s="21" t="s">
        <v>1680</v>
      </c>
    </row>
    <row r="121" spans="1:1">
      <c r="A121" s="21" t="s">
        <v>1681</v>
      </c>
    </row>
    <row r="122" spans="1:1">
      <c r="A122" s="21" t="s">
        <v>1682</v>
      </c>
    </row>
    <row r="123" spans="1:1">
      <c r="A123" s="21" t="s">
        <v>1683</v>
      </c>
    </row>
    <row r="124" spans="1:1">
      <c r="A124" s="21" t="s">
        <v>1684</v>
      </c>
    </row>
    <row r="125" spans="1:1">
      <c r="A125" s="21" t="s">
        <v>1685</v>
      </c>
    </row>
    <row r="126" spans="1:1">
      <c r="A126" s="21" t="s">
        <v>1686</v>
      </c>
    </row>
    <row r="127" spans="1:1">
      <c r="A127" s="21" t="s">
        <v>1687</v>
      </c>
    </row>
    <row r="128" spans="1:1">
      <c r="A128" s="21" t="s">
        <v>1688</v>
      </c>
    </row>
    <row r="129" spans="1:1">
      <c r="A129" s="21" t="s">
        <v>1689</v>
      </c>
    </row>
    <row r="130" spans="1:1">
      <c r="A130" s="21" t="s">
        <v>1690</v>
      </c>
    </row>
    <row r="131" spans="1:1">
      <c r="A131" s="21" t="s">
        <v>1691</v>
      </c>
    </row>
    <row r="132" spans="1:1">
      <c r="A132" s="21" t="s">
        <v>1692</v>
      </c>
    </row>
    <row r="133" spans="1:1">
      <c r="A133" s="21" t="s">
        <v>1693</v>
      </c>
    </row>
    <row r="134" spans="1:1">
      <c r="A134" s="21" t="s">
        <v>1694</v>
      </c>
    </row>
    <row r="135" spans="1:1">
      <c r="A135" s="21" t="s">
        <v>1695</v>
      </c>
    </row>
    <row r="136" spans="1:1">
      <c r="A136" s="21" t="s">
        <v>1696</v>
      </c>
    </row>
    <row r="137" spans="1:1">
      <c r="A137" s="21" t="s">
        <v>1697</v>
      </c>
    </row>
    <row r="138" spans="1:1">
      <c r="A138" s="21" t="s">
        <v>1698</v>
      </c>
    </row>
    <row r="139" spans="1:1">
      <c r="A139" s="21" t="s">
        <v>1699</v>
      </c>
    </row>
    <row r="140" spans="1:1">
      <c r="A140" s="21" t="s">
        <v>1700</v>
      </c>
    </row>
    <row r="141" spans="1:1">
      <c r="A141" s="21" t="s">
        <v>1701</v>
      </c>
    </row>
    <row r="142" spans="1:1">
      <c r="A142" s="21" t="s">
        <v>1702</v>
      </c>
    </row>
    <row r="143" spans="1:1">
      <c r="A143" s="21" t="s">
        <v>1703</v>
      </c>
    </row>
    <row r="144" spans="1:1">
      <c r="A144" s="21" t="s">
        <v>1704</v>
      </c>
    </row>
    <row r="145" spans="1:1">
      <c r="A145" s="21" t="s">
        <v>1705</v>
      </c>
    </row>
    <row r="146" spans="1:1">
      <c r="A146" s="21" t="s">
        <v>1706</v>
      </c>
    </row>
    <row r="147" spans="1:1">
      <c r="A147" s="21" t="s">
        <v>1707</v>
      </c>
    </row>
    <row r="148" spans="1:1">
      <c r="A148" s="21" t="s">
        <v>1708</v>
      </c>
    </row>
    <row r="149" spans="1:1">
      <c r="A149" s="21" t="s">
        <v>1709</v>
      </c>
    </row>
    <row r="150" spans="1:1">
      <c r="A150" s="21" t="s">
        <v>1710</v>
      </c>
    </row>
    <row r="151" spans="1:1">
      <c r="A151" s="21" t="s">
        <v>1711</v>
      </c>
    </row>
    <row r="152" spans="1:1">
      <c r="A152" s="21" t="s">
        <v>1712</v>
      </c>
    </row>
    <row r="153" spans="1:1">
      <c r="A153" s="21" t="s">
        <v>1713</v>
      </c>
    </row>
    <row r="154" spans="1:1">
      <c r="A154" s="21" t="s">
        <v>1714</v>
      </c>
    </row>
    <row r="155" spans="1:1">
      <c r="A155" s="21" t="s">
        <v>1715</v>
      </c>
    </row>
    <row r="156" spans="1:1">
      <c r="A156" s="21" t="s">
        <v>1716</v>
      </c>
    </row>
    <row r="157" spans="1:1">
      <c r="A157" s="21" t="s">
        <v>1717</v>
      </c>
    </row>
    <row r="158" spans="1:1">
      <c r="A158" s="21" t="s">
        <v>1718</v>
      </c>
    </row>
    <row r="159" spans="1:1">
      <c r="A159" s="21" t="s">
        <v>1719</v>
      </c>
    </row>
    <row r="160" spans="1:1">
      <c r="A160" s="21" t="s">
        <v>1720</v>
      </c>
    </row>
    <row r="161" spans="1:1">
      <c r="A161" s="21" t="s">
        <v>1721</v>
      </c>
    </row>
    <row r="162" spans="1:1">
      <c r="A162" s="21" t="s">
        <v>1722</v>
      </c>
    </row>
    <row r="163" spans="1:1">
      <c r="A163" s="21" t="s">
        <v>1723</v>
      </c>
    </row>
    <row r="164" spans="1:1">
      <c r="A164" s="21" t="s">
        <v>1724</v>
      </c>
    </row>
    <row r="165" spans="1:1">
      <c r="A165" s="21" t="s">
        <v>1725</v>
      </c>
    </row>
    <row r="166" spans="1:1">
      <c r="A166" s="21" t="s">
        <v>1726</v>
      </c>
    </row>
    <row r="167" spans="1:1">
      <c r="A167" s="21" t="s">
        <v>1727</v>
      </c>
    </row>
    <row r="168" spans="1:1">
      <c r="A168" s="21" t="s">
        <v>1728</v>
      </c>
    </row>
    <row r="169" spans="1:1">
      <c r="A169" s="21" t="s">
        <v>1729</v>
      </c>
    </row>
    <row r="170" spans="1:1">
      <c r="A170" s="21" t="s">
        <v>1730</v>
      </c>
    </row>
    <row r="171" spans="1:1">
      <c r="A171" s="21" t="s">
        <v>1731</v>
      </c>
    </row>
    <row r="172" spans="1:1">
      <c r="A172" s="21" t="s">
        <v>1732</v>
      </c>
    </row>
    <row r="173" spans="1:1">
      <c r="A173" s="21" t="s">
        <v>1733</v>
      </c>
    </row>
    <row r="174" spans="1:1">
      <c r="A174" s="21" t="s">
        <v>1734</v>
      </c>
    </row>
    <row r="175" spans="1:1">
      <c r="A175" s="21" t="s">
        <v>1735</v>
      </c>
    </row>
    <row r="176" spans="1:1">
      <c r="A176" s="21" t="s">
        <v>1736</v>
      </c>
    </row>
    <row r="177" spans="1:1">
      <c r="A177" s="21" t="s">
        <v>1737</v>
      </c>
    </row>
    <row r="178" spans="1:1">
      <c r="A178" s="21" t="s">
        <v>1738</v>
      </c>
    </row>
    <row r="179" spans="1:1">
      <c r="A179" s="21" t="s">
        <v>1739</v>
      </c>
    </row>
    <row r="180" spans="1:1">
      <c r="A180" s="21" t="s">
        <v>1740</v>
      </c>
    </row>
    <row r="181" spans="1:1">
      <c r="A181" s="21" t="s">
        <v>1741</v>
      </c>
    </row>
    <row r="182" spans="1:1">
      <c r="A182" s="21" t="s">
        <v>1742</v>
      </c>
    </row>
    <row r="183" spans="1:1">
      <c r="A183" s="21" t="s">
        <v>1743</v>
      </c>
    </row>
    <row r="184" spans="1:1">
      <c r="A184" s="21" t="s">
        <v>1744</v>
      </c>
    </row>
    <row r="185" spans="1:1">
      <c r="A185" s="21" t="s">
        <v>1745</v>
      </c>
    </row>
    <row r="186" spans="1:1">
      <c r="A186" s="21" t="s">
        <v>1746</v>
      </c>
    </row>
    <row r="187" spans="1:1">
      <c r="A187" s="21" t="s">
        <v>1747</v>
      </c>
    </row>
    <row r="188" spans="1:1">
      <c r="A188" s="21" t="s">
        <v>1748</v>
      </c>
    </row>
    <row r="189" spans="1:1">
      <c r="A189" s="21" t="s">
        <v>1749</v>
      </c>
    </row>
    <row r="190" spans="1:1">
      <c r="A190" s="21" t="s">
        <v>1750</v>
      </c>
    </row>
    <row r="191" spans="1:1">
      <c r="A191" s="21" t="s">
        <v>1751</v>
      </c>
    </row>
    <row r="192" spans="1:1">
      <c r="A192" s="21" t="s">
        <v>1752</v>
      </c>
    </row>
    <row r="193" spans="1:1">
      <c r="A193" s="21" t="s">
        <v>1753</v>
      </c>
    </row>
    <row r="194" spans="1:1">
      <c r="A194" s="21" t="s">
        <v>1754</v>
      </c>
    </row>
    <row r="195" spans="1:1">
      <c r="A195" s="21" t="s">
        <v>1755</v>
      </c>
    </row>
    <row r="196" spans="1:1">
      <c r="A196" s="21" t="s">
        <v>1756</v>
      </c>
    </row>
    <row r="197" spans="1:1">
      <c r="A197" s="21" t="s">
        <v>1757</v>
      </c>
    </row>
    <row r="198" spans="1:1">
      <c r="A198" s="21" t="s">
        <v>1758</v>
      </c>
    </row>
    <row r="199" spans="1:1">
      <c r="A199" s="21" t="s">
        <v>1759</v>
      </c>
    </row>
    <row r="200" spans="1:1">
      <c r="A200" s="21" t="s">
        <v>1760</v>
      </c>
    </row>
    <row r="201" spans="1:1">
      <c r="A201" s="21" t="s">
        <v>1761</v>
      </c>
    </row>
    <row r="202" spans="1:1">
      <c r="A202" s="21" t="s">
        <v>1762</v>
      </c>
    </row>
    <row r="203" spans="1:1">
      <c r="A203" s="21" t="s">
        <v>1763</v>
      </c>
    </row>
    <row r="204" spans="1:1">
      <c r="A204" s="21" t="s">
        <v>1764</v>
      </c>
    </row>
    <row r="205" spans="1:1">
      <c r="A205" s="21" t="s">
        <v>1765</v>
      </c>
    </row>
    <row r="206" spans="1:1">
      <c r="A206" s="21" t="s">
        <v>1766</v>
      </c>
    </row>
    <row r="207" spans="1:1">
      <c r="A207" s="21" t="s">
        <v>1767</v>
      </c>
    </row>
    <row r="208" spans="1:1">
      <c r="A208" s="21" t="s">
        <v>1768</v>
      </c>
    </row>
    <row r="209" spans="1:1">
      <c r="A209" s="21" t="s">
        <v>1769</v>
      </c>
    </row>
    <row r="210" spans="1:1">
      <c r="A210" s="21" t="s">
        <v>1770</v>
      </c>
    </row>
    <row r="211" spans="1:1">
      <c r="A211" s="21" t="s">
        <v>1771</v>
      </c>
    </row>
    <row r="212" spans="1:1">
      <c r="A212" s="21" t="s">
        <v>1772</v>
      </c>
    </row>
    <row r="213" spans="1:1">
      <c r="A213" s="21" t="s">
        <v>1773</v>
      </c>
    </row>
    <row r="214" spans="1:1">
      <c r="A214" s="21" t="s">
        <v>1774</v>
      </c>
    </row>
    <row r="215" spans="1:1">
      <c r="A215" s="21" t="s">
        <v>1775</v>
      </c>
    </row>
    <row r="216" spans="1:1">
      <c r="A216" s="21" t="s">
        <v>1776</v>
      </c>
    </row>
    <row r="217" spans="1:1">
      <c r="A217" s="21" t="s">
        <v>1777</v>
      </c>
    </row>
    <row r="218" spans="1:1">
      <c r="A218" s="21" t="s">
        <v>1778</v>
      </c>
    </row>
    <row r="219" spans="1:1">
      <c r="A219" s="21" t="s">
        <v>1779</v>
      </c>
    </row>
  </sheetData>
  <hyperlinks>
    <hyperlink ref="A1" r:id="rId1" xr:uid="{DA301317-DA12-4A67-A583-8F577DF4B7C8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8EA4-AE02-46C6-8851-AB719FF3DDF5}">
  <sheetPr codeName="Sheet23"/>
  <dimension ref="A1:A207"/>
  <sheetViews>
    <sheetView workbookViewId="0">
      <selection activeCell="G18" sqref="G18"/>
    </sheetView>
  </sheetViews>
  <sheetFormatPr defaultRowHeight="12.75"/>
  <cols>
    <col min="1" max="16384" width="9.140625" style="2"/>
  </cols>
  <sheetData>
    <row r="1" spans="1:1">
      <c r="A1" s="20" t="s">
        <v>1780</v>
      </c>
    </row>
    <row r="2" spans="1:1">
      <c r="A2" s="20"/>
    </row>
    <row r="3" spans="1:1">
      <c r="A3" s="21" t="s">
        <v>1781</v>
      </c>
    </row>
    <row r="4" spans="1:1">
      <c r="A4" s="21" t="s">
        <v>1176</v>
      </c>
    </row>
    <row r="5" spans="1:1">
      <c r="A5" s="21" t="s">
        <v>1782</v>
      </c>
    </row>
    <row r="6" spans="1:1">
      <c r="A6" s="21" t="s">
        <v>1178</v>
      </c>
    </row>
    <row r="8" spans="1:1">
      <c r="A8" s="21" t="s">
        <v>1783</v>
      </c>
    </row>
    <row r="10" spans="1:1">
      <c r="A10" s="21" t="s">
        <v>1784</v>
      </c>
    </row>
    <row r="11" spans="1:1">
      <c r="A11" s="21" t="s">
        <v>1785</v>
      </c>
    </row>
    <row r="12" spans="1:1">
      <c r="A12" s="21" t="s">
        <v>1786</v>
      </c>
    </row>
    <row r="13" spans="1:1">
      <c r="A13" s="21" t="s">
        <v>1787</v>
      </c>
    </row>
    <row r="14" spans="1:1">
      <c r="A14" s="21" t="s">
        <v>1788</v>
      </c>
    </row>
    <row r="15" spans="1:1">
      <c r="A15" s="21" t="s">
        <v>1789</v>
      </c>
    </row>
    <row r="16" spans="1:1">
      <c r="A16" s="21" t="s">
        <v>1790</v>
      </c>
    </row>
    <row r="17" spans="1:1">
      <c r="A17" s="21" t="s">
        <v>1791</v>
      </c>
    </row>
    <row r="18" spans="1:1">
      <c r="A18" s="21" t="s">
        <v>1792</v>
      </c>
    </row>
    <row r="19" spans="1:1">
      <c r="A19" s="21" t="s">
        <v>1793</v>
      </c>
    </row>
    <row r="20" spans="1:1">
      <c r="A20" s="21" t="s">
        <v>1794</v>
      </c>
    </row>
    <row r="21" spans="1:1">
      <c r="A21" s="21" t="s">
        <v>1795</v>
      </c>
    </row>
    <row r="22" spans="1:1">
      <c r="A22" s="21" t="s">
        <v>1796</v>
      </c>
    </row>
    <row r="23" spans="1:1">
      <c r="A23" s="21" t="s">
        <v>1797</v>
      </c>
    </row>
    <row r="24" spans="1:1">
      <c r="A24" s="21" t="s">
        <v>1798</v>
      </c>
    </row>
    <row r="25" spans="1:1">
      <c r="A25" s="21" t="s">
        <v>1799</v>
      </c>
    </row>
    <row r="26" spans="1:1">
      <c r="A26" s="21" t="s">
        <v>1800</v>
      </c>
    </row>
    <row r="27" spans="1:1">
      <c r="A27" s="21" t="s">
        <v>1801</v>
      </c>
    </row>
    <row r="28" spans="1:1">
      <c r="A28" s="21" t="s">
        <v>1802</v>
      </c>
    </row>
    <row r="29" spans="1:1">
      <c r="A29" s="21" t="s">
        <v>1803</v>
      </c>
    </row>
    <row r="30" spans="1:1">
      <c r="A30" s="21" t="s">
        <v>1804</v>
      </c>
    </row>
    <row r="31" spans="1:1">
      <c r="A31" s="21" t="s">
        <v>1805</v>
      </c>
    </row>
    <row r="32" spans="1:1">
      <c r="A32" s="21" t="s">
        <v>1806</v>
      </c>
    </row>
    <row r="33" spans="1:1">
      <c r="A33" s="21" t="s">
        <v>1807</v>
      </c>
    </row>
    <row r="34" spans="1:1">
      <c r="A34" s="21" t="s">
        <v>1808</v>
      </c>
    </row>
    <row r="35" spans="1:1">
      <c r="A35" s="21" t="s">
        <v>1809</v>
      </c>
    </row>
    <row r="36" spans="1:1">
      <c r="A36" s="21" t="s">
        <v>1810</v>
      </c>
    </row>
    <row r="37" spans="1:1">
      <c r="A37" s="21" t="s">
        <v>1811</v>
      </c>
    </row>
    <row r="38" spans="1:1">
      <c r="A38" s="21" t="s">
        <v>1812</v>
      </c>
    </row>
    <row r="39" spans="1:1">
      <c r="A39" s="21" t="s">
        <v>1813</v>
      </c>
    </row>
    <row r="40" spans="1:1">
      <c r="A40" s="21" t="s">
        <v>1814</v>
      </c>
    </row>
    <row r="41" spans="1:1">
      <c r="A41" s="21" t="s">
        <v>1815</v>
      </c>
    </row>
    <row r="42" spans="1:1">
      <c r="A42" s="21" t="s">
        <v>1816</v>
      </c>
    </row>
    <row r="43" spans="1:1">
      <c r="A43" s="21" t="s">
        <v>1817</v>
      </c>
    </row>
    <row r="44" spans="1:1">
      <c r="A44" s="21" t="s">
        <v>1818</v>
      </c>
    </row>
    <row r="45" spans="1:1">
      <c r="A45" s="21" t="s">
        <v>1819</v>
      </c>
    </row>
    <row r="46" spans="1:1">
      <c r="A46" s="21" t="s">
        <v>1820</v>
      </c>
    </row>
    <row r="47" spans="1:1">
      <c r="A47" s="21" t="s">
        <v>1821</v>
      </c>
    </row>
    <row r="48" spans="1:1">
      <c r="A48" s="21" t="s">
        <v>1822</v>
      </c>
    </row>
    <row r="49" spans="1:1">
      <c r="A49" s="21" t="s">
        <v>1823</v>
      </c>
    </row>
    <row r="50" spans="1:1">
      <c r="A50" s="21" t="s">
        <v>1824</v>
      </c>
    </row>
    <row r="51" spans="1:1">
      <c r="A51" s="21" t="s">
        <v>1825</v>
      </c>
    </row>
    <row r="52" spans="1:1">
      <c r="A52" s="21" t="s">
        <v>1826</v>
      </c>
    </row>
    <row r="53" spans="1:1">
      <c r="A53" s="21" t="s">
        <v>1827</v>
      </c>
    </row>
    <row r="54" spans="1:1">
      <c r="A54" s="21" t="s">
        <v>1828</v>
      </c>
    </row>
    <row r="55" spans="1:1">
      <c r="A55" s="21" t="s">
        <v>1829</v>
      </c>
    </row>
    <row r="56" spans="1:1">
      <c r="A56" s="21" t="s">
        <v>1830</v>
      </c>
    </row>
    <row r="57" spans="1:1">
      <c r="A57" s="21" t="s">
        <v>1831</v>
      </c>
    </row>
    <row r="58" spans="1:1">
      <c r="A58" s="21" t="s">
        <v>1832</v>
      </c>
    </row>
    <row r="59" spans="1:1">
      <c r="A59" s="21" t="s">
        <v>1833</v>
      </c>
    </row>
    <row r="60" spans="1:1">
      <c r="A60" s="21" t="s">
        <v>1834</v>
      </c>
    </row>
    <row r="61" spans="1:1">
      <c r="A61" s="21" t="s">
        <v>1835</v>
      </c>
    </row>
    <row r="62" spans="1:1">
      <c r="A62" s="21" t="s">
        <v>1836</v>
      </c>
    </row>
    <row r="63" spans="1:1">
      <c r="A63" s="21" t="s">
        <v>1837</v>
      </c>
    </row>
    <row r="64" spans="1:1">
      <c r="A64" s="21" t="s">
        <v>1838</v>
      </c>
    </row>
    <row r="65" spans="1:1">
      <c r="A65" s="21" t="s">
        <v>1839</v>
      </c>
    </row>
    <row r="66" spans="1:1">
      <c r="A66" s="21" t="s">
        <v>1840</v>
      </c>
    </row>
    <row r="67" spans="1:1">
      <c r="A67" s="21" t="s">
        <v>1841</v>
      </c>
    </row>
    <row r="68" spans="1:1">
      <c r="A68" s="21" t="s">
        <v>1842</v>
      </c>
    </row>
    <row r="69" spans="1:1">
      <c r="A69" s="21" t="s">
        <v>1843</v>
      </c>
    </row>
    <row r="70" spans="1:1">
      <c r="A70" s="21" t="s">
        <v>1844</v>
      </c>
    </row>
    <row r="71" spans="1:1">
      <c r="A71" s="21" t="s">
        <v>1845</v>
      </c>
    </row>
    <row r="72" spans="1:1">
      <c r="A72" s="21" t="s">
        <v>1846</v>
      </c>
    </row>
    <row r="73" spans="1:1">
      <c r="A73" s="21" t="s">
        <v>1847</v>
      </c>
    </row>
    <row r="74" spans="1:1">
      <c r="A74" s="21" t="s">
        <v>1848</v>
      </c>
    </row>
    <row r="75" spans="1:1">
      <c r="A75" s="21" t="s">
        <v>1849</v>
      </c>
    </row>
    <row r="76" spans="1:1">
      <c r="A76" s="21" t="s">
        <v>1850</v>
      </c>
    </row>
    <row r="77" spans="1:1">
      <c r="A77" s="21" t="s">
        <v>1851</v>
      </c>
    </row>
    <row r="78" spans="1:1">
      <c r="A78" s="21" t="s">
        <v>1852</v>
      </c>
    </row>
    <row r="79" spans="1:1">
      <c r="A79" s="21" t="s">
        <v>1853</v>
      </c>
    </row>
    <row r="80" spans="1:1">
      <c r="A80" s="21" t="s">
        <v>1854</v>
      </c>
    </row>
    <row r="81" spans="1:1">
      <c r="A81" s="21" t="s">
        <v>1855</v>
      </c>
    </row>
    <row r="82" spans="1:1">
      <c r="A82" s="21" t="s">
        <v>1856</v>
      </c>
    </row>
    <row r="83" spans="1:1">
      <c r="A83" s="21" t="s">
        <v>1857</v>
      </c>
    </row>
    <row r="84" spans="1:1">
      <c r="A84" s="21" t="s">
        <v>1858</v>
      </c>
    </row>
    <row r="85" spans="1:1">
      <c r="A85" s="21" t="s">
        <v>1859</v>
      </c>
    </row>
    <row r="86" spans="1:1">
      <c r="A86" s="21" t="s">
        <v>1860</v>
      </c>
    </row>
    <row r="87" spans="1:1">
      <c r="A87" s="21" t="s">
        <v>1861</v>
      </c>
    </row>
    <row r="88" spans="1:1">
      <c r="A88" s="21" t="s">
        <v>1862</v>
      </c>
    </row>
    <row r="89" spans="1:1">
      <c r="A89" s="21" t="s">
        <v>1863</v>
      </c>
    </row>
    <row r="90" spans="1:1">
      <c r="A90" s="21" t="s">
        <v>1864</v>
      </c>
    </row>
    <row r="91" spans="1:1">
      <c r="A91" s="21" t="s">
        <v>1865</v>
      </c>
    </row>
    <row r="92" spans="1:1">
      <c r="A92" s="21" t="s">
        <v>1866</v>
      </c>
    </row>
    <row r="93" spans="1:1">
      <c r="A93" s="21" t="s">
        <v>1867</v>
      </c>
    </row>
    <row r="94" spans="1:1">
      <c r="A94" s="21" t="s">
        <v>1868</v>
      </c>
    </row>
    <row r="95" spans="1:1">
      <c r="A95" s="21" t="s">
        <v>1869</v>
      </c>
    </row>
    <row r="96" spans="1:1">
      <c r="A96" s="21" t="s">
        <v>1870</v>
      </c>
    </row>
    <row r="97" spans="1:1">
      <c r="A97" s="21" t="s">
        <v>1871</v>
      </c>
    </row>
    <row r="98" spans="1:1">
      <c r="A98" s="21" t="s">
        <v>1872</v>
      </c>
    </row>
    <row r="99" spans="1:1">
      <c r="A99" s="21" t="s">
        <v>1873</v>
      </c>
    </row>
    <row r="100" spans="1:1">
      <c r="A100" s="21" t="s">
        <v>1874</v>
      </c>
    </row>
    <row r="101" spans="1:1">
      <c r="A101" s="21" t="s">
        <v>1875</v>
      </c>
    </row>
    <row r="102" spans="1:1">
      <c r="A102" s="21" t="s">
        <v>1876</v>
      </c>
    </row>
    <row r="103" spans="1:1">
      <c r="A103" s="21" t="s">
        <v>1877</v>
      </c>
    </row>
    <row r="104" spans="1:1">
      <c r="A104" s="21" t="s">
        <v>1878</v>
      </c>
    </row>
    <row r="105" spans="1:1">
      <c r="A105" s="21" t="s">
        <v>1879</v>
      </c>
    </row>
    <row r="106" spans="1:1">
      <c r="A106" s="21" t="s">
        <v>1880</v>
      </c>
    </row>
    <row r="107" spans="1:1">
      <c r="A107" s="21" t="s">
        <v>1881</v>
      </c>
    </row>
    <row r="108" spans="1:1">
      <c r="A108" s="21" t="s">
        <v>1882</v>
      </c>
    </row>
    <row r="109" spans="1:1">
      <c r="A109" s="21" t="s">
        <v>1883</v>
      </c>
    </row>
    <row r="110" spans="1:1">
      <c r="A110" s="21" t="s">
        <v>1884</v>
      </c>
    </row>
    <row r="111" spans="1:1">
      <c r="A111" s="21" t="s">
        <v>1885</v>
      </c>
    </row>
    <row r="112" spans="1:1">
      <c r="A112" s="21" t="s">
        <v>1886</v>
      </c>
    </row>
    <row r="113" spans="1:1">
      <c r="A113" s="21" t="s">
        <v>1887</v>
      </c>
    </row>
    <row r="114" spans="1:1">
      <c r="A114" s="21" t="s">
        <v>1888</v>
      </c>
    </row>
    <row r="115" spans="1:1">
      <c r="A115" s="21" t="s">
        <v>1889</v>
      </c>
    </row>
    <row r="116" spans="1:1">
      <c r="A116" s="21" t="s">
        <v>1890</v>
      </c>
    </row>
    <row r="117" spans="1:1">
      <c r="A117" s="21" t="s">
        <v>1891</v>
      </c>
    </row>
    <row r="118" spans="1:1">
      <c r="A118" s="21" t="s">
        <v>1892</v>
      </c>
    </row>
    <row r="119" spans="1:1">
      <c r="A119" s="21" t="s">
        <v>1893</v>
      </c>
    </row>
    <row r="120" spans="1:1">
      <c r="A120" s="21" t="s">
        <v>1894</v>
      </c>
    </row>
    <row r="121" spans="1:1">
      <c r="A121" s="21" t="s">
        <v>1895</v>
      </c>
    </row>
    <row r="122" spans="1:1">
      <c r="A122" s="21" t="s">
        <v>1896</v>
      </c>
    </row>
    <row r="123" spans="1:1">
      <c r="A123" s="21" t="s">
        <v>1897</v>
      </c>
    </row>
    <row r="124" spans="1:1">
      <c r="A124" s="21" t="s">
        <v>1898</v>
      </c>
    </row>
    <row r="125" spans="1:1">
      <c r="A125" s="21" t="s">
        <v>1899</v>
      </c>
    </row>
    <row r="126" spans="1:1">
      <c r="A126" s="21" t="s">
        <v>1900</v>
      </c>
    </row>
    <row r="127" spans="1:1">
      <c r="A127" s="21" t="s">
        <v>1901</v>
      </c>
    </row>
    <row r="128" spans="1:1">
      <c r="A128" s="21" t="s">
        <v>1902</v>
      </c>
    </row>
    <row r="129" spans="1:1">
      <c r="A129" s="21" t="s">
        <v>1903</v>
      </c>
    </row>
    <row r="130" spans="1:1">
      <c r="A130" s="21" t="s">
        <v>1904</v>
      </c>
    </row>
    <row r="131" spans="1:1">
      <c r="A131" s="21" t="s">
        <v>1905</v>
      </c>
    </row>
    <row r="132" spans="1:1">
      <c r="A132" s="21" t="s">
        <v>1906</v>
      </c>
    </row>
    <row r="133" spans="1:1">
      <c r="A133" s="21" t="s">
        <v>1907</v>
      </c>
    </row>
    <row r="134" spans="1:1">
      <c r="A134" s="21" t="s">
        <v>1908</v>
      </c>
    </row>
    <row r="135" spans="1:1">
      <c r="A135" s="21" t="s">
        <v>1909</v>
      </c>
    </row>
    <row r="136" spans="1:1">
      <c r="A136" s="21" t="s">
        <v>1910</v>
      </c>
    </row>
    <row r="137" spans="1:1">
      <c r="A137" s="21" t="s">
        <v>1911</v>
      </c>
    </row>
    <row r="138" spans="1:1">
      <c r="A138" s="21" t="s">
        <v>1912</v>
      </c>
    </row>
    <row r="139" spans="1:1">
      <c r="A139" s="21" t="s">
        <v>1913</v>
      </c>
    </row>
    <row r="140" spans="1:1">
      <c r="A140" s="21" t="s">
        <v>1914</v>
      </c>
    </row>
    <row r="141" spans="1:1">
      <c r="A141" s="21" t="s">
        <v>1915</v>
      </c>
    </row>
    <row r="142" spans="1:1">
      <c r="A142" s="21" t="s">
        <v>1916</v>
      </c>
    </row>
    <row r="143" spans="1:1">
      <c r="A143" s="21" t="s">
        <v>1917</v>
      </c>
    </row>
    <row r="144" spans="1:1">
      <c r="A144" s="21" t="s">
        <v>1918</v>
      </c>
    </row>
    <row r="145" spans="1:1">
      <c r="A145" s="21" t="s">
        <v>1919</v>
      </c>
    </row>
    <row r="146" spans="1:1">
      <c r="A146" s="21" t="s">
        <v>1920</v>
      </c>
    </row>
    <row r="147" spans="1:1">
      <c r="A147" s="21" t="s">
        <v>1921</v>
      </c>
    </row>
    <row r="148" spans="1:1">
      <c r="A148" s="21" t="s">
        <v>1922</v>
      </c>
    </row>
    <row r="149" spans="1:1">
      <c r="A149" s="21" t="s">
        <v>1923</v>
      </c>
    </row>
    <row r="150" spans="1:1">
      <c r="A150" s="21" t="s">
        <v>1924</v>
      </c>
    </row>
    <row r="151" spans="1:1">
      <c r="A151" s="21" t="s">
        <v>1925</v>
      </c>
    </row>
    <row r="152" spans="1:1">
      <c r="A152" s="21" t="s">
        <v>1926</v>
      </c>
    </row>
    <row r="153" spans="1:1">
      <c r="A153" s="21" t="s">
        <v>1927</v>
      </c>
    </row>
    <row r="154" spans="1:1">
      <c r="A154" s="21" t="s">
        <v>1928</v>
      </c>
    </row>
    <row r="155" spans="1:1">
      <c r="A155" s="21" t="s">
        <v>1929</v>
      </c>
    </row>
    <row r="156" spans="1:1">
      <c r="A156" s="21" t="s">
        <v>1930</v>
      </c>
    </row>
    <row r="157" spans="1:1">
      <c r="A157" s="21" t="s">
        <v>1931</v>
      </c>
    </row>
    <row r="158" spans="1:1">
      <c r="A158" s="21" t="s">
        <v>1932</v>
      </c>
    </row>
    <row r="159" spans="1:1">
      <c r="A159" s="21" t="s">
        <v>1933</v>
      </c>
    </row>
    <row r="160" spans="1:1">
      <c r="A160" s="21" t="s">
        <v>1934</v>
      </c>
    </row>
    <row r="161" spans="1:1">
      <c r="A161" s="21" t="s">
        <v>1935</v>
      </c>
    </row>
    <row r="162" spans="1:1">
      <c r="A162" s="21" t="s">
        <v>1936</v>
      </c>
    </row>
    <row r="163" spans="1:1">
      <c r="A163" s="21" t="s">
        <v>1937</v>
      </c>
    </row>
    <row r="164" spans="1:1">
      <c r="A164" s="21" t="s">
        <v>1938</v>
      </c>
    </row>
    <row r="165" spans="1:1">
      <c r="A165" s="21" t="s">
        <v>1939</v>
      </c>
    </row>
    <row r="166" spans="1:1">
      <c r="A166" s="21" t="s">
        <v>1940</v>
      </c>
    </row>
    <row r="167" spans="1:1">
      <c r="A167" s="21" t="s">
        <v>1941</v>
      </c>
    </row>
    <row r="168" spans="1:1">
      <c r="A168" s="21" t="s">
        <v>1942</v>
      </c>
    </row>
    <row r="169" spans="1:1">
      <c r="A169" s="21" t="s">
        <v>1943</v>
      </c>
    </row>
    <row r="170" spans="1:1">
      <c r="A170" s="21" t="s">
        <v>1944</v>
      </c>
    </row>
    <row r="171" spans="1:1">
      <c r="A171" s="21" t="s">
        <v>1945</v>
      </c>
    </row>
    <row r="172" spans="1:1">
      <c r="A172" s="21" t="s">
        <v>1946</v>
      </c>
    </row>
    <row r="173" spans="1:1">
      <c r="A173" s="21" t="s">
        <v>1947</v>
      </c>
    </row>
    <row r="174" spans="1:1">
      <c r="A174" s="21" t="s">
        <v>1948</v>
      </c>
    </row>
    <row r="175" spans="1:1">
      <c r="A175" s="21" t="s">
        <v>1949</v>
      </c>
    </row>
    <row r="176" spans="1:1">
      <c r="A176" s="21" t="s">
        <v>1950</v>
      </c>
    </row>
    <row r="177" spans="1:1">
      <c r="A177" s="21" t="s">
        <v>1951</v>
      </c>
    </row>
    <row r="178" spans="1:1">
      <c r="A178" s="21" t="s">
        <v>1952</v>
      </c>
    </row>
    <row r="179" spans="1:1">
      <c r="A179" s="21" t="s">
        <v>1953</v>
      </c>
    </row>
    <row r="180" spans="1:1">
      <c r="A180" s="21" t="s">
        <v>1954</v>
      </c>
    </row>
    <row r="181" spans="1:1">
      <c r="A181" s="21" t="s">
        <v>1955</v>
      </c>
    </row>
    <row r="182" spans="1:1">
      <c r="A182" s="21" t="s">
        <v>1956</v>
      </c>
    </row>
    <row r="183" spans="1:1">
      <c r="A183" s="21" t="s">
        <v>1957</v>
      </c>
    </row>
    <row r="184" spans="1:1">
      <c r="A184" s="21" t="s">
        <v>1958</v>
      </c>
    </row>
    <row r="185" spans="1:1">
      <c r="A185" s="21" t="s">
        <v>1959</v>
      </c>
    </row>
    <row r="186" spans="1:1">
      <c r="A186" s="21" t="s">
        <v>1960</v>
      </c>
    </row>
    <row r="187" spans="1:1">
      <c r="A187" s="21" t="s">
        <v>1961</v>
      </c>
    </row>
    <row r="188" spans="1:1">
      <c r="A188" s="21" t="s">
        <v>1962</v>
      </c>
    </row>
    <row r="189" spans="1:1">
      <c r="A189" s="21" t="s">
        <v>1963</v>
      </c>
    </row>
    <row r="190" spans="1:1">
      <c r="A190" s="21" t="s">
        <v>1964</v>
      </c>
    </row>
    <row r="191" spans="1:1">
      <c r="A191" s="21" t="s">
        <v>1965</v>
      </c>
    </row>
    <row r="192" spans="1:1">
      <c r="A192" s="21" t="s">
        <v>1966</v>
      </c>
    </row>
    <row r="193" spans="1:1">
      <c r="A193" s="21" t="s">
        <v>1967</v>
      </c>
    </row>
    <row r="194" spans="1:1">
      <c r="A194" s="21" t="s">
        <v>1968</v>
      </c>
    </row>
    <row r="195" spans="1:1">
      <c r="A195" s="21" t="s">
        <v>1969</v>
      </c>
    </row>
    <row r="196" spans="1:1">
      <c r="A196" s="21" t="s">
        <v>1970</v>
      </c>
    </row>
    <row r="197" spans="1:1">
      <c r="A197" s="21" t="s">
        <v>1971</v>
      </c>
    </row>
    <row r="198" spans="1:1">
      <c r="A198" s="21" t="s">
        <v>1972</v>
      </c>
    </row>
    <row r="199" spans="1:1">
      <c r="A199" s="21" t="s">
        <v>1973</v>
      </c>
    </row>
    <row r="200" spans="1:1">
      <c r="A200" s="21" t="s">
        <v>1974</v>
      </c>
    </row>
    <row r="201" spans="1:1">
      <c r="A201" s="21" t="s">
        <v>1975</v>
      </c>
    </row>
    <row r="202" spans="1:1">
      <c r="A202" s="21" t="s">
        <v>1976</v>
      </c>
    </row>
    <row r="203" spans="1:1">
      <c r="A203" s="21" t="s">
        <v>1977</v>
      </c>
    </row>
    <row r="204" spans="1:1">
      <c r="A204" s="21" t="s">
        <v>1978</v>
      </c>
    </row>
    <row r="205" spans="1:1">
      <c r="A205" s="21" t="s">
        <v>1979</v>
      </c>
    </row>
    <row r="206" spans="1:1">
      <c r="A206" s="21" t="s">
        <v>1980</v>
      </c>
    </row>
    <row r="207" spans="1:1">
      <c r="A207" s="21" t="s">
        <v>1981</v>
      </c>
    </row>
  </sheetData>
  <hyperlinks>
    <hyperlink ref="A1" r:id="rId1" xr:uid="{20C4CC9E-E157-49F6-B0BC-B4A26AAECAB9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8C7B-6DD1-49E4-B106-20536141E815}">
  <sheetPr codeName="Sheet24"/>
  <dimension ref="A1:G219"/>
  <sheetViews>
    <sheetView workbookViewId="0">
      <selection activeCell="G4" sqref="G4"/>
    </sheetView>
  </sheetViews>
  <sheetFormatPr defaultRowHeight="12.75"/>
  <cols>
    <col min="1" max="1" width="22.140625" style="2" customWidth="1"/>
    <col min="2" max="3" width="9.140625" style="2"/>
    <col min="4" max="4" width="12.7109375" style="2" bestFit="1" customWidth="1"/>
    <col min="5" max="5" width="12.7109375" style="2" customWidth="1"/>
    <col min="6" max="16384" width="9.140625" style="2"/>
  </cols>
  <sheetData>
    <row r="1" spans="1:7">
      <c r="A1" s="20" t="s">
        <v>1174</v>
      </c>
    </row>
    <row r="3" spans="1:7">
      <c r="A3" s="21" t="s">
        <v>1781</v>
      </c>
      <c r="D3" s="2" t="s">
        <v>1982</v>
      </c>
    </row>
    <row r="4" spans="1:7">
      <c r="A4" s="21" t="s">
        <v>1176</v>
      </c>
    </row>
    <row r="5" spans="1:7">
      <c r="A5" s="21" t="s">
        <v>1983</v>
      </c>
    </row>
    <row r="6" spans="1:7">
      <c r="A6" s="21" t="s">
        <v>1178</v>
      </c>
    </row>
    <row r="8" spans="1:7">
      <c r="A8" s="21" t="s">
        <v>1984</v>
      </c>
    </row>
    <row r="9" spans="1:7">
      <c r="C9" s="2" t="s">
        <v>17</v>
      </c>
      <c r="E9" s="2" t="s">
        <v>1985</v>
      </c>
      <c r="G9" s="2" t="s">
        <v>1986</v>
      </c>
    </row>
    <row r="10" spans="1:7">
      <c r="A10" s="21" t="s">
        <v>1987</v>
      </c>
      <c r="C10" s="2" t="str">
        <f>LEFT(A10,4)</f>
        <v>1950</v>
      </c>
      <c r="D10" s="2" t="str">
        <f>TRIM(A10)</f>
        <v>1950.1 1618.4</v>
      </c>
      <c r="E10" s="2">
        <f>VALUE(MID(A10,6,1))</f>
        <v>1</v>
      </c>
      <c r="F10" s="2" t="str">
        <f>MID(D10,8,8)</f>
        <v>1618.4</v>
      </c>
      <c r="G10" s="2">
        <f>VALUE(F10)</f>
        <v>1618.4</v>
      </c>
    </row>
    <row r="11" spans="1:7">
      <c r="A11" s="21" t="s">
        <v>1988</v>
      </c>
      <c r="C11" s="2" t="str">
        <f t="shared" ref="C11:C74" si="0">LEFT(A11,4)</f>
        <v>1950</v>
      </c>
      <c r="D11" s="2" t="str">
        <f t="shared" ref="D11:D74" si="1">TRIM(A11)</f>
        <v>1950.2 1667.2</v>
      </c>
      <c r="E11" s="2">
        <f t="shared" ref="E11:E74" si="2">VALUE(MID(A11,6,1))</f>
        <v>2</v>
      </c>
      <c r="F11" s="2" t="str">
        <f t="shared" ref="F11:F74" si="3">MID(D11,8,8)</f>
        <v>1667.2</v>
      </c>
      <c r="G11" s="2">
        <f t="shared" ref="G11:G74" si="4">VALUE(F11)</f>
        <v>1667.2</v>
      </c>
    </row>
    <row r="12" spans="1:7">
      <c r="A12" s="21" t="s">
        <v>1989</v>
      </c>
      <c r="C12" s="2" t="str">
        <f t="shared" si="0"/>
        <v>1950</v>
      </c>
      <c r="D12" s="2" t="str">
        <f t="shared" si="1"/>
        <v>1950.3 1733.1</v>
      </c>
      <c r="E12" s="2">
        <f t="shared" si="2"/>
        <v>3</v>
      </c>
      <c r="F12" s="2" t="str">
        <f t="shared" si="3"/>
        <v>1733.1</v>
      </c>
      <c r="G12" s="2">
        <f t="shared" si="4"/>
        <v>1733.1</v>
      </c>
    </row>
    <row r="13" spans="1:7">
      <c r="A13" s="21" t="s">
        <v>1990</v>
      </c>
      <c r="C13" s="2" t="str">
        <f t="shared" si="0"/>
        <v>1950</v>
      </c>
      <c r="D13" s="2" t="str">
        <f t="shared" si="1"/>
        <v>1950.4 1763.9</v>
      </c>
      <c r="E13" s="2">
        <f t="shared" si="2"/>
        <v>4</v>
      </c>
      <c r="F13" s="2" t="str">
        <f t="shared" si="3"/>
        <v>1763.9</v>
      </c>
      <c r="G13" s="2">
        <f t="shared" si="4"/>
        <v>1763.9</v>
      </c>
    </row>
    <row r="14" spans="1:7">
      <c r="A14" s="21" t="s">
        <v>1991</v>
      </c>
      <c r="C14" s="2" t="str">
        <f t="shared" si="0"/>
        <v>1951</v>
      </c>
      <c r="D14" s="2" t="str">
        <f t="shared" si="1"/>
        <v>1951.1 1782.9</v>
      </c>
      <c r="E14" s="2">
        <f t="shared" si="2"/>
        <v>1</v>
      </c>
      <c r="F14" s="2" t="str">
        <f t="shared" si="3"/>
        <v>1782.9</v>
      </c>
      <c r="G14" s="2">
        <f t="shared" si="4"/>
        <v>1782.9</v>
      </c>
    </row>
    <row r="15" spans="1:7">
      <c r="A15" s="21" t="s">
        <v>1992</v>
      </c>
      <c r="C15" s="2" t="str">
        <f t="shared" si="0"/>
        <v>1951</v>
      </c>
      <c r="D15" s="2" t="str">
        <f t="shared" si="1"/>
        <v>1951.2 1814.9</v>
      </c>
      <c r="E15" s="2">
        <f t="shared" si="2"/>
        <v>2</v>
      </c>
      <c r="F15" s="2" t="str">
        <f t="shared" si="3"/>
        <v>1814.9</v>
      </c>
      <c r="G15" s="2">
        <f t="shared" si="4"/>
        <v>1814.9</v>
      </c>
    </row>
    <row r="16" spans="1:7">
      <c r="A16" s="21" t="s">
        <v>1993</v>
      </c>
      <c r="C16" s="2" t="str">
        <f t="shared" si="0"/>
        <v>1951</v>
      </c>
      <c r="D16" s="2" t="str">
        <f t="shared" si="1"/>
        <v>1951.3 1851.6</v>
      </c>
      <c r="E16" s="2">
        <f t="shared" si="2"/>
        <v>3</v>
      </c>
      <c r="F16" s="2" t="str">
        <f t="shared" si="3"/>
        <v>1851.6</v>
      </c>
      <c r="G16" s="2">
        <f t="shared" si="4"/>
        <v>1851.6</v>
      </c>
    </row>
    <row r="17" spans="1:7">
      <c r="A17" s="21" t="s">
        <v>1994</v>
      </c>
      <c r="C17" s="2" t="str">
        <f t="shared" si="0"/>
        <v>1951</v>
      </c>
      <c r="D17" s="2" t="str">
        <f t="shared" si="1"/>
        <v>1951.4 1855.8</v>
      </c>
      <c r="E17" s="2">
        <f t="shared" si="2"/>
        <v>4</v>
      </c>
      <c r="F17" s="2" t="str">
        <f t="shared" si="3"/>
        <v>1855.8</v>
      </c>
      <c r="G17" s="2">
        <f t="shared" si="4"/>
        <v>1855.8</v>
      </c>
    </row>
    <row r="18" spans="1:7">
      <c r="A18" s="21" t="s">
        <v>1995</v>
      </c>
      <c r="C18" s="2" t="str">
        <f t="shared" si="0"/>
        <v>1952</v>
      </c>
      <c r="D18" s="2" t="str">
        <f t="shared" si="1"/>
        <v>1952.1 1876.7</v>
      </c>
      <c r="E18" s="2">
        <f t="shared" si="2"/>
        <v>1</v>
      </c>
      <c r="F18" s="2" t="str">
        <f t="shared" si="3"/>
        <v>1876.7</v>
      </c>
      <c r="G18" s="2">
        <f t="shared" si="4"/>
        <v>1876.7</v>
      </c>
    </row>
    <row r="19" spans="1:7">
      <c r="A19" s="21" t="s">
        <v>1996</v>
      </c>
      <c r="C19" s="2" t="str">
        <f t="shared" si="0"/>
        <v>1952</v>
      </c>
      <c r="D19" s="2" t="str">
        <f t="shared" si="1"/>
        <v>1952.2 1878.2</v>
      </c>
      <c r="E19" s="2">
        <f t="shared" si="2"/>
        <v>2</v>
      </c>
      <c r="F19" s="2" t="str">
        <f t="shared" si="3"/>
        <v>1878.2</v>
      </c>
      <c r="G19" s="2">
        <f t="shared" si="4"/>
        <v>1878.2</v>
      </c>
    </row>
    <row r="20" spans="1:7">
      <c r="A20" s="21" t="s">
        <v>1997</v>
      </c>
      <c r="C20" s="2" t="str">
        <f t="shared" si="0"/>
        <v>1952</v>
      </c>
      <c r="D20" s="2" t="str">
        <f t="shared" si="1"/>
        <v>1952.3 1889.9</v>
      </c>
      <c r="E20" s="2">
        <f t="shared" si="2"/>
        <v>3</v>
      </c>
      <c r="F20" s="2" t="str">
        <f t="shared" si="3"/>
        <v>1889.9</v>
      </c>
      <c r="G20" s="2">
        <f t="shared" si="4"/>
        <v>1889.9</v>
      </c>
    </row>
    <row r="21" spans="1:7">
      <c r="A21" s="21" t="s">
        <v>1998</v>
      </c>
      <c r="C21" s="2" t="str">
        <f t="shared" si="0"/>
        <v>1952</v>
      </c>
      <c r="D21" s="2" t="str">
        <f t="shared" si="1"/>
        <v>1952.4 1951.9</v>
      </c>
      <c r="E21" s="2">
        <f t="shared" si="2"/>
        <v>4</v>
      </c>
      <c r="F21" s="2" t="str">
        <f t="shared" si="3"/>
        <v>1951.9</v>
      </c>
      <c r="G21" s="2">
        <f t="shared" si="4"/>
        <v>1951.9</v>
      </c>
    </row>
    <row r="22" spans="1:7">
      <c r="A22" s="21" t="s">
        <v>1999</v>
      </c>
      <c r="C22" s="2" t="str">
        <f t="shared" si="0"/>
        <v>1953</v>
      </c>
      <c r="D22" s="2" t="str">
        <f t="shared" si="1"/>
        <v>1953.1 1987.4</v>
      </c>
      <c r="E22" s="2">
        <f t="shared" si="2"/>
        <v>1</v>
      </c>
      <c r="F22" s="2" t="str">
        <f t="shared" si="3"/>
        <v>1987.4</v>
      </c>
      <c r="G22" s="2">
        <f t="shared" si="4"/>
        <v>1987.4</v>
      </c>
    </row>
    <row r="23" spans="1:7">
      <c r="A23" s="21" t="s">
        <v>2000</v>
      </c>
      <c r="C23" s="2" t="str">
        <f t="shared" si="0"/>
        <v>1953</v>
      </c>
      <c r="D23" s="2" t="str">
        <f t="shared" si="1"/>
        <v>1953.2 2004.3</v>
      </c>
      <c r="E23" s="2">
        <f t="shared" si="2"/>
        <v>2</v>
      </c>
      <c r="F23" s="2" t="str">
        <f t="shared" si="3"/>
        <v>2004.3</v>
      </c>
      <c r="G23" s="2">
        <f t="shared" si="4"/>
        <v>2004.3</v>
      </c>
    </row>
    <row r="24" spans="1:7">
      <c r="A24" s="21" t="s">
        <v>2001</v>
      </c>
      <c r="C24" s="2" t="str">
        <f t="shared" si="0"/>
        <v>1953</v>
      </c>
      <c r="D24" s="2" t="str">
        <f t="shared" si="1"/>
        <v>1953.3 1990.2</v>
      </c>
      <c r="E24" s="2">
        <f t="shared" si="2"/>
        <v>3</v>
      </c>
      <c r="F24" s="2" t="str">
        <f t="shared" si="3"/>
        <v>1990.2</v>
      </c>
      <c r="G24" s="2">
        <f t="shared" si="4"/>
        <v>1990.2</v>
      </c>
    </row>
    <row r="25" spans="1:7">
      <c r="A25" s="21" t="s">
        <v>2002</v>
      </c>
      <c r="C25" s="2" t="str">
        <f t="shared" si="0"/>
        <v>1953</v>
      </c>
      <c r="D25" s="2" t="str">
        <f t="shared" si="1"/>
        <v>1953.4 1958.6</v>
      </c>
      <c r="E25" s="2">
        <f t="shared" si="2"/>
        <v>4</v>
      </c>
      <c r="F25" s="2" t="str">
        <f t="shared" si="3"/>
        <v>1958.6</v>
      </c>
      <c r="G25" s="2">
        <f t="shared" si="4"/>
        <v>1958.6</v>
      </c>
    </row>
    <row r="26" spans="1:7">
      <c r="A26" s="21" t="s">
        <v>2003</v>
      </c>
      <c r="C26" s="2" t="str">
        <f t="shared" si="0"/>
        <v>1954</v>
      </c>
      <c r="D26" s="2" t="str">
        <f t="shared" si="1"/>
        <v>1954.1 1949.7</v>
      </c>
      <c r="E26" s="2">
        <f t="shared" si="2"/>
        <v>1</v>
      </c>
      <c r="F26" s="2" t="str">
        <f t="shared" si="3"/>
        <v>1949.7</v>
      </c>
      <c r="G26" s="2">
        <f t="shared" si="4"/>
        <v>1949.7</v>
      </c>
    </row>
    <row r="27" spans="1:7">
      <c r="A27" s="21" t="s">
        <v>2004</v>
      </c>
      <c r="C27" s="2" t="str">
        <f t="shared" si="0"/>
        <v>1954</v>
      </c>
      <c r="D27" s="2" t="str">
        <f t="shared" si="1"/>
        <v>1954.2 1952.6</v>
      </c>
      <c r="E27" s="2">
        <f t="shared" si="2"/>
        <v>2</v>
      </c>
      <c r="F27" s="2" t="str">
        <f t="shared" si="3"/>
        <v>1952.6</v>
      </c>
      <c r="G27" s="2">
        <f t="shared" si="4"/>
        <v>1952.6</v>
      </c>
    </row>
    <row r="28" spans="1:7">
      <c r="A28" s="21" t="s">
        <v>2005</v>
      </c>
      <c r="C28" s="2" t="str">
        <f t="shared" si="0"/>
        <v>1954</v>
      </c>
      <c r="D28" s="2" t="str">
        <f t="shared" si="1"/>
        <v>1954.3 1973.7</v>
      </c>
      <c r="E28" s="2">
        <f t="shared" si="2"/>
        <v>3</v>
      </c>
      <c r="F28" s="2" t="str">
        <f t="shared" si="3"/>
        <v>1973.7</v>
      </c>
      <c r="G28" s="2">
        <f t="shared" si="4"/>
        <v>1973.7</v>
      </c>
    </row>
    <row r="29" spans="1:7">
      <c r="A29" s="21" t="s">
        <v>2006</v>
      </c>
      <c r="C29" s="2" t="str">
        <f t="shared" si="0"/>
        <v>1954</v>
      </c>
      <c r="D29" s="2" t="str">
        <f t="shared" si="1"/>
        <v>1954.4 2014.1</v>
      </c>
      <c r="E29" s="2">
        <f t="shared" si="2"/>
        <v>4</v>
      </c>
      <c r="F29" s="2" t="str">
        <f t="shared" si="3"/>
        <v>2014.1</v>
      </c>
      <c r="G29" s="2">
        <f t="shared" si="4"/>
        <v>2014.1</v>
      </c>
    </row>
    <row r="30" spans="1:7">
      <c r="A30" s="21" t="s">
        <v>2007</v>
      </c>
      <c r="C30" s="2" t="str">
        <f t="shared" si="0"/>
        <v>1955</v>
      </c>
      <c r="D30" s="2" t="str">
        <f t="shared" si="1"/>
        <v>1955.1 2071.6</v>
      </c>
      <c r="E30" s="2">
        <f t="shared" si="2"/>
        <v>1</v>
      </c>
      <c r="F30" s="2" t="str">
        <f t="shared" si="3"/>
        <v>2071.6</v>
      </c>
      <c r="G30" s="2">
        <f t="shared" si="4"/>
        <v>2071.6</v>
      </c>
    </row>
    <row r="31" spans="1:7">
      <c r="A31" s="21" t="s">
        <v>2008</v>
      </c>
      <c r="C31" s="2" t="str">
        <f t="shared" si="0"/>
        <v>1955</v>
      </c>
      <c r="D31" s="2" t="str">
        <f t="shared" si="1"/>
        <v>1955.2 2104.3</v>
      </c>
      <c r="E31" s="2">
        <f t="shared" si="2"/>
        <v>2</v>
      </c>
      <c r="F31" s="2" t="str">
        <f t="shared" si="3"/>
        <v>2104.3</v>
      </c>
      <c r="G31" s="2">
        <f t="shared" si="4"/>
        <v>2104.3000000000002</v>
      </c>
    </row>
    <row r="32" spans="1:7">
      <c r="A32" s="21" t="s">
        <v>2009</v>
      </c>
      <c r="C32" s="2" t="str">
        <f t="shared" si="0"/>
        <v>1955</v>
      </c>
      <c r="D32" s="2" t="str">
        <f t="shared" si="1"/>
        <v>1955.3 2132.4</v>
      </c>
      <c r="E32" s="2">
        <f t="shared" si="2"/>
        <v>3</v>
      </c>
      <c r="F32" s="2" t="str">
        <f t="shared" si="3"/>
        <v>2132.4</v>
      </c>
      <c r="G32" s="2">
        <f t="shared" si="4"/>
        <v>2132.4</v>
      </c>
    </row>
    <row r="33" spans="1:7">
      <c r="A33" s="21" t="s">
        <v>2010</v>
      </c>
      <c r="C33" s="2" t="str">
        <f t="shared" si="0"/>
        <v>1955</v>
      </c>
      <c r="D33" s="2" t="str">
        <f t="shared" si="1"/>
        <v>1955.4 2143.9</v>
      </c>
      <c r="E33" s="2">
        <f t="shared" si="2"/>
        <v>4</v>
      </c>
      <c r="F33" s="2" t="str">
        <f t="shared" si="3"/>
        <v>2143.9</v>
      </c>
      <c r="G33" s="2">
        <f t="shared" si="4"/>
        <v>2143.9</v>
      </c>
    </row>
    <row r="34" spans="1:7">
      <c r="A34" s="21" t="s">
        <v>2011</v>
      </c>
      <c r="C34" s="2" t="str">
        <f t="shared" si="0"/>
        <v>1956</v>
      </c>
      <c r="D34" s="2" t="str">
        <f t="shared" si="1"/>
        <v>1956.1 2136.4</v>
      </c>
      <c r="E34" s="2">
        <f t="shared" si="2"/>
        <v>1</v>
      </c>
      <c r="F34" s="2" t="str">
        <f t="shared" si="3"/>
        <v>2136.4</v>
      </c>
      <c r="G34" s="2">
        <f t="shared" si="4"/>
        <v>2136.4</v>
      </c>
    </row>
    <row r="35" spans="1:7">
      <c r="A35" s="21" t="s">
        <v>2012</v>
      </c>
      <c r="C35" s="2" t="str">
        <f t="shared" si="0"/>
        <v>1956</v>
      </c>
      <c r="D35" s="2" t="str">
        <f t="shared" si="1"/>
        <v>1956.2 2152.8</v>
      </c>
      <c r="E35" s="2">
        <f t="shared" si="2"/>
        <v>2</v>
      </c>
      <c r="F35" s="2" t="str">
        <f t="shared" si="3"/>
        <v>2152.8</v>
      </c>
      <c r="G35" s="2">
        <f t="shared" si="4"/>
        <v>2152.8000000000002</v>
      </c>
    </row>
    <row r="36" spans="1:7">
      <c r="A36" s="21" t="s">
        <v>2013</v>
      </c>
      <c r="C36" s="2" t="str">
        <f t="shared" si="0"/>
        <v>1956</v>
      </c>
      <c r="D36" s="2" t="str">
        <f t="shared" si="1"/>
        <v>1956.3 2150.8</v>
      </c>
      <c r="E36" s="2">
        <f t="shared" si="2"/>
        <v>3</v>
      </c>
      <c r="F36" s="2" t="str">
        <f t="shared" si="3"/>
        <v>2150.8</v>
      </c>
      <c r="G36" s="2">
        <f t="shared" si="4"/>
        <v>2150.8000000000002</v>
      </c>
    </row>
    <row r="37" spans="1:7">
      <c r="A37" s="21" t="s">
        <v>2014</v>
      </c>
      <c r="C37" s="2" t="str">
        <f t="shared" si="0"/>
        <v>1956</v>
      </c>
      <c r="D37" s="2" t="str">
        <f t="shared" si="1"/>
        <v>1956.4 2184.1</v>
      </c>
      <c r="E37" s="2">
        <f t="shared" si="2"/>
        <v>4</v>
      </c>
      <c r="F37" s="2" t="str">
        <f t="shared" si="3"/>
        <v>2184.1</v>
      </c>
      <c r="G37" s="2">
        <f t="shared" si="4"/>
        <v>2184.1</v>
      </c>
    </row>
    <row r="38" spans="1:7">
      <c r="A38" s="21" t="s">
        <v>2015</v>
      </c>
      <c r="C38" s="2" t="str">
        <f t="shared" si="0"/>
        <v>1957</v>
      </c>
      <c r="D38" s="2" t="str">
        <f t="shared" si="1"/>
        <v>1957.1 2198.8</v>
      </c>
      <c r="E38" s="2">
        <f t="shared" si="2"/>
        <v>1</v>
      </c>
      <c r="F38" s="2" t="str">
        <f t="shared" si="3"/>
        <v>2198.8</v>
      </c>
      <c r="G38" s="2">
        <f t="shared" si="4"/>
        <v>2198.8000000000002</v>
      </c>
    </row>
    <row r="39" spans="1:7">
      <c r="A39" s="21" t="s">
        <v>2016</v>
      </c>
      <c r="C39" s="2" t="str">
        <f t="shared" si="0"/>
        <v>1957</v>
      </c>
      <c r="D39" s="2" t="str">
        <f t="shared" si="1"/>
        <v>1957.2 2195.0</v>
      </c>
      <c r="E39" s="2">
        <f t="shared" si="2"/>
        <v>2</v>
      </c>
      <c r="F39" s="2" t="str">
        <f t="shared" si="3"/>
        <v>2195.0</v>
      </c>
      <c r="G39" s="2">
        <f t="shared" si="4"/>
        <v>2195</v>
      </c>
    </row>
    <row r="40" spans="1:7">
      <c r="A40" s="21" t="s">
        <v>2017</v>
      </c>
      <c r="C40" s="2" t="str">
        <f t="shared" si="0"/>
        <v>1957</v>
      </c>
      <c r="D40" s="2" t="str">
        <f t="shared" si="1"/>
        <v>1957.3 2215.5</v>
      </c>
      <c r="E40" s="2">
        <f t="shared" si="2"/>
        <v>3</v>
      </c>
      <c r="F40" s="2" t="str">
        <f t="shared" si="3"/>
        <v>2215.5</v>
      </c>
      <c r="G40" s="2">
        <f t="shared" si="4"/>
        <v>2215.5</v>
      </c>
    </row>
    <row r="41" spans="1:7">
      <c r="A41" s="21" t="s">
        <v>2018</v>
      </c>
      <c r="C41" s="2" t="str">
        <f t="shared" si="0"/>
        <v>1957</v>
      </c>
      <c r="D41" s="2" t="str">
        <f t="shared" si="1"/>
        <v>1957.4 2189.2</v>
      </c>
      <c r="E41" s="2">
        <f t="shared" si="2"/>
        <v>4</v>
      </c>
      <c r="F41" s="2" t="str">
        <f t="shared" si="3"/>
        <v>2189.2</v>
      </c>
      <c r="G41" s="2">
        <f t="shared" si="4"/>
        <v>2189.1999999999998</v>
      </c>
    </row>
    <row r="42" spans="1:7">
      <c r="A42" s="21" t="s">
        <v>2019</v>
      </c>
      <c r="C42" s="2" t="str">
        <f t="shared" si="0"/>
        <v>1958</v>
      </c>
      <c r="D42" s="2" t="str">
        <f t="shared" si="1"/>
        <v>1958.1 2131.0</v>
      </c>
      <c r="E42" s="2">
        <f t="shared" si="2"/>
        <v>1</v>
      </c>
      <c r="F42" s="2" t="str">
        <f t="shared" si="3"/>
        <v>2131.0</v>
      </c>
      <c r="G42" s="2">
        <f t="shared" si="4"/>
        <v>2131</v>
      </c>
    </row>
    <row r="43" spans="1:7">
      <c r="A43" s="21" t="s">
        <v>2020</v>
      </c>
      <c r="C43" s="2" t="str">
        <f t="shared" si="0"/>
        <v>1958</v>
      </c>
      <c r="D43" s="2" t="str">
        <f t="shared" si="1"/>
        <v>1958.2 2143.6</v>
      </c>
      <c r="E43" s="2">
        <f t="shared" si="2"/>
        <v>2</v>
      </c>
      <c r="F43" s="2" t="str">
        <f t="shared" si="3"/>
        <v>2143.6</v>
      </c>
      <c r="G43" s="2">
        <f t="shared" si="4"/>
        <v>2143.6</v>
      </c>
    </row>
    <row r="44" spans="1:7">
      <c r="A44" s="21" t="s">
        <v>2021</v>
      </c>
      <c r="C44" s="2" t="str">
        <f t="shared" si="0"/>
        <v>1958</v>
      </c>
      <c r="D44" s="2" t="str">
        <f t="shared" si="1"/>
        <v>1958.3 2190.9</v>
      </c>
      <c r="E44" s="2">
        <f t="shared" si="2"/>
        <v>3</v>
      </c>
      <c r="F44" s="2" t="str">
        <f t="shared" si="3"/>
        <v>2190.9</v>
      </c>
      <c r="G44" s="2">
        <f t="shared" si="4"/>
        <v>2190.9</v>
      </c>
    </row>
    <row r="45" spans="1:7">
      <c r="A45" s="21" t="s">
        <v>2022</v>
      </c>
      <c r="C45" s="2" t="str">
        <f t="shared" si="0"/>
        <v>1958</v>
      </c>
      <c r="D45" s="2" t="str">
        <f t="shared" si="1"/>
        <v>1958.4 2239.7</v>
      </c>
      <c r="E45" s="2">
        <f t="shared" si="2"/>
        <v>4</v>
      </c>
      <c r="F45" s="2" t="str">
        <f t="shared" si="3"/>
        <v>2239.7</v>
      </c>
      <c r="G45" s="2">
        <f t="shared" si="4"/>
        <v>2239.6999999999998</v>
      </c>
    </row>
    <row r="46" spans="1:7">
      <c r="A46" s="21" t="s">
        <v>2023</v>
      </c>
      <c r="C46" s="2" t="str">
        <f t="shared" si="0"/>
        <v>1959</v>
      </c>
      <c r="D46" s="2" t="str">
        <f t="shared" si="1"/>
        <v>1959.1 2286.2</v>
      </c>
      <c r="E46" s="2">
        <f t="shared" si="2"/>
        <v>1</v>
      </c>
      <c r="F46" s="2" t="str">
        <f t="shared" si="3"/>
        <v>2286.2</v>
      </c>
      <c r="G46" s="2">
        <f t="shared" si="4"/>
        <v>2286.1999999999998</v>
      </c>
    </row>
    <row r="47" spans="1:7">
      <c r="A47" s="21" t="s">
        <v>2024</v>
      </c>
      <c r="C47" s="2" t="str">
        <f t="shared" si="0"/>
        <v>1959</v>
      </c>
      <c r="D47" s="2" t="str">
        <f t="shared" si="1"/>
        <v>1959.2 2345.5</v>
      </c>
      <c r="E47" s="2">
        <f t="shared" si="2"/>
        <v>2</v>
      </c>
      <c r="F47" s="2" t="str">
        <f t="shared" si="3"/>
        <v>2345.5</v>
      </c>
      <c r="G47" s="2">
        <f t="shared" si="4"/>
        <v>2345.5</v>
      </c>
    </row>
    <row r="48" spans="1:7">
      <c r="A48" s="21" t="s">
        <v>2025</v>
      </c>
      <c r="C48" s="2" t="str">
        <f t="shared" si="0"/>
        <v>1959</v>
      </c>
      <c r="D48" s="2" t="str">
        <f t="shared" si="1"/>
        <v>1959.3 2345.5</v>
      </c>
      <c r="E48" s="2">
        <f t="shared" si="2"/>
        <v>3</v>
      </c>
      <c r="F48" s="2" t="str">
        <f t="shared" si="3"/>
        <v>2345.5</v>
      </c>
      <c r="G48" s="2">
        <f t="shared" si="4"/>
        <v>2345.5</v>
      </c>
    </row>
    <row r="49" spans="1:7">
      <c r="A49" s="21" t="s">
        <v>2026</v>
      </c>
      <c r="C49" s="2" t="str">
        <f t="shared" si="0"/>
        <v>1959</v>
      </c>
      <c r="D49" s="2" t="str">
        <f t="shared" si="1"/>
        <v>1959.4 2354.1</v>
      </c>
      <c r="E49" s="2">
        <f t="shared" si="2"/>
        <v>4</v>
      </c>
      <c r="F49" s="2" t="str">
        <f t="shared" si="3"/>
        <v>2354.1</v>
      </c>
      <c r="G49" s="2">
        <f t="shared" si="4"/>
        <v>2354.1</v>
      </c>
    </row>
    <row r="50" spans="1:7">
      <c r="A50" s="21" t="s">
        <v>2027</v>
      </c>
      <c r="C50" s="2" t="str">
        <f t="shared" si="0"/>
        <v>1960</v>
      </c>
      <c r="D50" s="2" t="str">
        <f t="shared" si="1"/>
        <v>1960.1 2405.4</v>
      </c>
      <c r="E50" s="2">
        <f t="shared" si="2"/>
        <v>1</v>
      </c>
      <c r="F50" s="2" t="str">
        <f t="shared" si="3"/>
        <v>2405.4</v>
      </c>
      <c r="G50" s="2">
        <f t="shared" si="4"/>
        <v>2405.4</v>
      </c>
    </row>
    <row r="51" spans="1:7">
      <c r="A51" s="21" t="s">
        <v>2028</v>
      </c>
      <c r="C51" s="2" t="str">
        <f t="shared" si="0"/>
        <v>1960</v>
      </c>
      <c r="D51" s="2" t="str">
        <f t="shared" si="1"/>
        <v>1960.2 2393.9</v>
      </c>
      <c r="E51" s="2">
        <f t="shared" si="2"/>
        <v>2</v>
      </c>
      <c r="F51" s="2" t="str">
        <f t="shared" si="3"/>
        <v>2393.9</v>
      </c>
      <c r="G51" s="2">
        <f t="shared" si="4"/>
        <v>2393.9</v>
      </c>
    </row>
    <row r="52" spans="1:7">
      <c r="A52" s="21" t="s">
        <v>2029</v>
      </c>
      <c r="C52" s="2" t="str">
        <f t="shared" si="0"/>
        <v>1960</v>
      </c>
      <c r="D52" s="2" t="str">
        <f t="shared" si="1"/>
        <v>1960.3 2398.9</v>
      </c>
      <c r="E52" s="2">
        <f t="shared" si="2"/>
        <v>3</v>
      </c>
      <c r="F52" s="2" t="str">
        <f t="shared" si="3"/>
        <v>2398.9</v>
      </c>
      <c r="G52" s="2">
        <f t="shared" si="4"/>
        <v>2398.9</v>
      </c>
    </row>
    <row r="53" spans="1:7">
      <c r="A53" s="21" t="s">
        <v>2030</v>
      </c>
      <c r="C53" s="2" t="str">
        <f t="shared" si="0"/>
        <v>1960</v>
      </c>
      <c r="D53" s="2" t="str">
        <f t="shared" si="1"/>
        <v>1960.4 2369.3</v>
      </c>
      <c r="E53" s="2">
        <f t="shared" si="2"/>
        <v>4</v>
      </c>
      <c r="F53" s="2" t="str">
        <f t="shared" si="3"/>
        <v>2369.3</v>
      </c>
      <c r="G53" s="2">
        <f t="shared" si="4"/>
        <v>2369.3000000000002</v>
      </c>
    </row>
    <row r="54" spans="1:7">
      <c r="A54" s="21" t="s">
        <v>2031</v>
      </c>
      <c r="C54" s="2" t="str">
        <f t="shared" si="0"/>
        <v>1961</v>
      </c>
      <c r="D54" s="2" t="str">
        <f t="shared" si="1"/>
        <v>1961.1 2383.7</v>
      </c>
      <c r="E54" s="2">
        <f t="shared" si="2"/>
        <v>1</v>
      </c>
      <c r="F54" s="2" t="str">
        <f t="shared" si="3"/>
        <v>2383.7</v>
      </c>
      <c r="G54" s="2">
        <f t="shared" si="4"/>
        <v>2383.6999999999998</v>
      </c>
    </row>
    <row r="55" spans="1:7">
      <c r="A55" s="21" t="s">
        <v>2032</v>
      </c>
      <c r="C55" s="2" t="str">
        <f t="shared" si="0"/>
        <v>1961</v>
      </c>
      <c r="D55" s="2" t="str">
        <f t="shared" si="1"/>
        <v>1961.2 2427.1</v>
      </c>
      <c r="E55" s="2">
        <f t="shared" si="2"/>
        <v>2</v>
      </c>
      <c r="F55" s="2" t="str">
        <f t="shared" si="3"/>
        <v>2427.1</v>
      </c>
      <c r="G55" s="2">
        <f t="shared" si="4"/>
        <v>2427.1</v>
      </c>
    </row>
    <row r="56" spans="1:7">
      <c r="A56" s="21" t="s">
        <v>2033</v>
      </c>
      <c r="C56" s="2" t="str">
        <f t="shared" si="0"/>
        <v>1961</v>
      </c>
      <c r="D56" s="2" t="str">
        <f t="shared" si="1"/>
        <v>1961.3 2467.2</v>
      </c>
      <c r="E56" s="2">
        <f t="shared" si="2"/>
        <v>3</v>
      </c>
      <c r="F56" s="2" t="str">
        <f t="shared" si="3"/>
        <v>2467.2</v>
      </c>
      <c r="G56" s="2">
        <f t="shared" si="4"/>
        <v>2467.1999999999998</v>
      </c>
    </row>
    <row r="57" spans="1:7">
      <c r="A57" s="21" t="s">
        <v>2034</v>
      </c>
      <c r="C57" s="2" t="str">
        <f t="shared" si="0"/>
        <v>1961</v>
      </c>
      <c r="D57" s="2" t="str">
        <f t="shared" si="1"/>
        <v>1961.4 2517.5</v>
      </c>
      <c r="E57" s="2">
        <f t="shared" si="2"/>
        <v>4</v>
      </c>
      <c r="F57" s="2" t="str">
        <f t="shared" si="3"/>
        <v>2517.5</v>
      </c>
      <c r="G57" s="2">
        <f t="shared" si="4"/>
        <v>2517.5</v>
      </c>
    </row>
    <row r="58" spans="1:7">
      <c r="A58" s="21" t="s">
        <v>2035</v>
      </c>
      <c r="C58" s="2" t="str">
        <f t="shared" si="0"/>
        <v>1962</v>
      </c>
      <c r="D58" s="2" t="str">
        <f t="shared" si="1"/>
        <v>1962.1 2561.0</v>
      </c>
      <c r="E58" s="2">
        <f t="shared" si="2"/>
        <v>1</v>
      </c>
      <c r="F58" s="2" t="str">
        <f t="shared" si="3"/>
        <v>2561.0</v>
      </c>
      <c r="G58" s="2">
        <f t="shared" si="4"/>
        <v>2561</v>
      </c>
    </row>
    <row r="59" spans="1:7">
      <c r="A59" s="21" t="s">
        <v>2036</v>
      </c>
      <c r="C59" s="2" t="str">
        <f t="shared" si="0"/>
        <v>1962</v>
      </c>
      <c r="D59" s="2" t="str">
        <f t="shared" si="1"/>
        <v>1962.2 2590.3</v>
      </c>
      <c r="E59" s="2">
        <f t="shared" si="2"/>
        <v>2</v>
      </c>
      <c r="F59" s="2" t="str">
        <f t="shared" si="3"/>
        <v>2590.3</v>
      </c>
      <c r="G59" s="2">
        <f t="shared" si="4"/>
        <v>2590.3000000000002</v>
      </c>
    </row>
    <row r="60" spans="1:7">
      <c r="A60" s="21" t="s">
        <v>2037</v>
      </c>
      <c r="C60" s="2" t="str">
        <f t="shared" si="0"/>
        <v>1962</v>
      </c>
      <c r="D60" s="2" t="str">
        <f t="shared" si="1"/>
        <v>1962.3 2615.7</v>
      </c>
      <c r="E60" s="2">
        <f t="shared" si="2"/>
        <v>3</v>
      </c>
      <c r="F60" s="2" t="str">
        <f t="shared" si="3"/>
        <v>2615.7</v>
      </c>
      <c r="G60" s="2">
        <f t="shared" si="4"/>
        <v>2615.6999999999998</v>
      </c>
    </row>
    <row r="61" spans="1:7">
      <c r="A61" s="21" t="s">
        <v>2038</v>
      </c>
      <c r="C61" s="2" t="str">
        <f t="shared" si="0"/>
        <v>1962</v>
      </c>
      <c r="D61" s="2" t="str">
        <f t="shared" si="1"/>
        <v>1962.4 2625.1</v>
      </c>
      <c r="E61" s="2">
        <f t="shared" si="2"/>
        <v>4</v>
      </c>
      <c r="F61" s="2" t="str">
        <f t="shared" si="3"/>
        <v>2625.1</v>
      </c>
      <c r="G61" s="2">
        <f t="shared" si="4"/>
        <v>2625.1</v>
      </c>
    </row>
    <row r="62" spans="1:7">
      <c r="A62" s="21" t="s">
        <v>2039</v>
      </c>
      <c r="C62" s="2" t="str">
        <f t="shared" si="0"/>
        <v>1963</v>
      </c>
      <c r="D62" s="2" t="str">
        <f t="shared" si="1"/>
        <v>1963.1 2654.8</v>
      </c>
      <c r="E62" s="2">
        <f t="shared" si="2"/>
        <v>1</v>
      </c>
      <c r="F62" s="2" t="str">
        <f t="shared" si="3"/>
        <v>2654.8</v>
      </c>
      <c r="G62" s="2">
        <f t="shared" si="4"/>
        <v>2654.8</v>
      </c>
    </row>
    <row r="63" spans="1:7">
      <c r="A63" s="21" t="s">
        <v>2040</v>
      </c>
      <c r="C63" s="2" t="str">
        <f t="shared" si="0"/>
        <v>1963</v>
      </c>
      <c r="D63" s="2" t="str">
        <f t="shared" si="1"/>
        <v>1963.2 2688.2</v>
      </c>
      <c r="E63" s="2">
        <f t="shared" si="2"/>
        <v>2</v>
      </c>
      <c r="F63" s="2" t="str">
        <f t="shared" si="3"/>
        <v>2688.2</v>
      </c>
      <c r="G63" s="2">
        <f t="shared" si="4"/>
        <v>2688.2</v>
      </c>
    </row>
    <row r="64" spans="1:7">
      <c r="A64" s="21" t="s">
        <v>2041</v>
      </c>
      <c r="C64" s="2" t="str">
        <f t="shared" si="0"/>
        <v>1963</v>
      </c>
      <c r="D64" s="2" t="str">
        <f t="shared" si="1"/>
        <v>1963.3 2739.8</v>
      </c>
      <c r="E64" s="2">
        <f t="shared" si="2"/>
        <v>3</v>
      </c>
      <c r="F64" s="2" t="str">
        <f t="shared" si="3"/>
        <v>2739.8</v>
      </c>
      <c r="G64" s="2">
        <f t="shared" si="4"/>
        <v>2739.8</v>
      </c>
    </row>
    <row r="65" spans="1:7">
      <c r="A65" s="21" t="s">
        <v>2042</v>
      </c>
      <c r="C65" s="2" t="str">
        <f t="shared" si="0"/>
        <v>1963</v>
      </c>
      <c r="D65" s="2" t="str">
        <f t="shared" si="1"/>
        <v>1963.4 2760.3</v>
      </c>
      <c r="E65" s="2">
        <f t="shared" si="2"/>
        <v>4</v>
      </c>
      <c r="F65" s="2" t="str">
        <f t="shared" si="3"/>
        <v>2760.3</v>
      </c>
      <c r="G65" s="2">
        <f t="shared" si="4"/>
        <v>2760.3</v>
      </c>
    </row>
    <row r="66" spans="1:7">
      <c r="A66" s="21" t="s">
        <v>2043</v>
      </c>
      <c r="C66" s="2" t="str">
        <f t="shared" si="0"/>
        <v>1964</v>
      </c>
      <c r="D66" s="2" t="str">
        <f t="shared" si="1"/>
        <v>1964.1 2823.2</v>
      </c>
      <c r="E66" s="2">
        <f t="shared" si="2"/>
        <v>1</v>
      </c>
      <c r="F66" s="2" t="str">
        <f t="shared" si="3"/>
        <v>2823.2</v>
      </c>
      <c r="G66" s="2">
        <f t="shared" si="4"/>
        <v>2823.2</v>
      </c>
    </row>
    <row r="67" spans="1:7">
      <c r="A67" s="21" t="s">
        <v>2044</v>
      </c>
      <c r="C67" s="2" t="str">
        <f t="shared" si="0"/>
        <v>1964</v>
      </c>
      <c r="D67" s="2" t="str">
        <f t="shared" si="1"/>
        <v>1964.2 2855.7</v>
      </c>
      <c r="E67" s="2">
        <f t="shared" si="2"/>
        <v>2</v>
      </c>
      <c r="F67" s="2" t="str">
        <f t="shared" si="3"/>
        <v>2855.7</v>
      </c>
      <c r="G67" s="2">
        <f t="shared" si="4"/>
        <v>2855.7</v>
      </c>
    </row>
    <row r="68" spans="1:7">
      <c r="A68" s="21" t="s">
        <v>2045</v>
      </c>
      <c r="C68" s="2" t="str">
        <f t="shared" si="0"/>
        <v>1964</v>
      </c>
      <c r="D68" s="2" t="str">
        <f t="shared" si="1"/>
        <v>1964.3 2894.7</v>
      </c>
      <c r="E68" s="2">
        <f t="shared" si="2"/>
        <v>3</v>
      </c>
      <c r="F68" s="2" t="str">
        <f t="shared" si="3"/>
        <v>2894.7</v>
      </c>
      <c r="G68" s="2">
        <f t="shared" si="4"/>
        <v>2894.7</v>
      </c>
    </row>
    <row r="69" spans="1:7">
      <c r="A69" s="21" t="s">
        <v>2046</v>
      </c>
      <c r="C69" s="2" t="str">
        <f t="shared" si="0"/>
        <v>1964</v>
      </c>
      <c r="D69" s="2" t="str">
        <f t="shared" si="1"/>
        <v>1964.4 2900.5</v>
      </c>
      <c r="E69" s="2">
        <f t="shared" si="2"/>
        <v>4</v>
      </c>
      <c r="F69" s="2" t="str">
        <f t="shared" si="3"/>
        <v>2900.5</v>
      </c>
      <c r="G69" s="2">
        <f t="shared" si="4"/>
        <v>2900.5</v>
      </c>
    </row>
    <row r="70" spans="1:7">
      <c r="A70" s="21" t="s">
        <v>2047</v>
      </c>
      <c r="C70" s="2" t="str">
        <f t="shared" si="0"/>
        <v>1965</v>
      </c>
      <c r="D70" s="2" t="str">
        <f t="shared" si="1"/>
        <v>1965.1 2974.0</v>
      </c>
      <c r="E70" s="2">
        <f t="shared" si="2"/>
        <v>1</v>
      </c>
      <c r="F70" s="2" t="str">
        <f t="shared" si="3"/>
        <v>2974.0</v>
      </c>
      <c r="G70" s="2">
        <f t="shared" si="4"/>
        <v>2974</v>
      </c>
    </row>
    <row r="71" spans="1:7">
      <c r="A71" s="21" t="s">
        <v>2048</v>
      </c>
      <c r="C71" s="2" t="str">
        <f t="shared" si="0"/>
        <v>1965</v>
      </c>
      <c r="D71" s="2" t="str">
        <f t="shared" si="1"/>
        <v>1965.2 3014.6</v>
      </c>
      <c r="E71" s="2">
        <f t="shared" si="2"/>
        <v>2</v>
      </c>
      <c r="F71" s="2" t="str">
        <f t="shared" si="3"/>
        <v>3014.6</v>
      </c>
      <c r="G71" s="2">
        <f t="shared" si="4"/>
        <v>3014.6</v>
      </c>
    </row>
    <row r="72" spans="1:7">
      <c r="A72" s="21" t="s">
        <v>2049</v>
      </c>
      <c r="C72" s="2" t="str">
        <f t="shared" si="0"/>
        <v>1965</v>
      </c>
      <c r="D72" s="2" t="str">
        <f t="shared" si="1"/>
        <v>1965.3 3073.6</v>
      </c>
      <c r="E72" s="2">
        <f t="shared" si="2"/>
        <v>3</v>
      </c>
      <c r="F72" s="2" t="str">
        <f t="shared" si="3"/>
        <v>3073.6</v>
      </c>
      <c r="G72" s="2">
        <f t="shared" si="4"/>
        <v>3073.6</v>
      </c>
    </row>
    <row r="73" spans="1:7">
      <c r="A73" s="21" t="s">
        <v>2050</v>
      </c>
      <c r="C73" s="2" t="str">
        <f t="shared" si="0"/>
        <v>1965</v>
      </c>
      <c r="D73" s="2" t="str">
        <f t="shared" si="1"/>
        <v>1965.4 3144.5</v>
      </c>
      <c r="E73" s="2">
        <f t="shared" si="2"/>
        <v>4</v>
      </c>
      <c r="F73" s="2" t="str">
        <f t="shared" si="3"/>
        <v>3144.5</v>
      </c>
      <c r="G73" s="2">
        <f t="shared" si="4"/>
        <v>3144.5</v>
      </c>
    </row>
    <row r="74" spans="1:7">
      <c r="A74" s="21" t="s">
        <v>2051</v>
      </c>
      <c r="C74" s="2" t="str">
        <f t="shared" si="0"/>
        <v>1966</v>
      </c>
      <c r="D74" s="2" t="str">
        <f t="shared" si="1"/>
        <v>1966.1 3222.6</v>
      </c>
      <c r="E74" s="2">
        <f t="shared" si="2"/>
        <v>1</v>
      </c>
      <c r="F74" s="2" t="str">
        <f t="shared" si="3"/>
        <v>3222.6</v>
      </c>
      <c r="G74" s="2">
        <f t="shared" si="4"/>
        <v>3222.6</v>
      </c>
    </row>
    <row r="75" spans="1:7">
      <c r="A75" s="21" t="s">
        <v>2052</v>
      </c>
      <c r="C75" s="2" t="str">
        <f t="shared" ref="C75:C138" si="5">LEFT(A75,4)</f>
        <v>1966</v>
      </c>
      <c r="D75" s="2" t="str">
        <f t="shared" ref="D75:D138" si="6">TRIM(A75)</f>
        <v>1966.2 3234.8</v>
      </c>
      <c r="E75" s="2">
        <f t="shared" ref="E75:E138" si="7">VALUE(MID(A75,6,1))</f>
        <v>2</v>
      </c>
      <c r="F75" s="2" t="str">
        <f t="shared" ref="F75:F138" si="8">MID(D75,8,8)</f>
        <v>3234.8</v>
      </c>
      <c r="G75" s="2">
        <f t="shared" ref="G75:G138" si="9">VALUE(F75)</f>
        <v>3234.8</v>
      </c>
    </row>
    <row r="76" spans="1:7">
      <c r="A76" s="21" t="s">
        <v>2053</v>
      </c>
      <c r="C76" s="2" t="str">
        <f t="shared" si="5"/>
        <v>1966</v>
      </c>
      <c r="D76" s="2" t="str">
        <f t="shared" si="6"/>
        <v>1966.3 3254.7</v>
      </c>
      <c r="E76" s="2">
        <f t="shared" si="7"/>
        <v>3</v>
      </c>
      <c r="F76" s="2" t="str">
        <f t="shared" si="8"/>
        <v>3254.7</v>
      </c>
      <c r="G76" s="2">
        <f t="shared" si="9"/>
        <v>3254.7</v>
      </c>
    </row>
    <row r="77" spans="1:7">
      <c r="A77" s="21" t="s">
        <v>2054</v>
      </c>
      <c r="C77" s="2" t="str">
        <f t="shared" si="5"/>
        <v>1966</v>
      </c>
      <c r="D77" s="2" t="str">
        <f t="shared" si="6"/>
        <v>1966.4 3283.7</v>
      </c>
      <c r="E77" s="2">
        <f t="shared" si="7"/>
        <v>4</v>
      </c>
      <c r="F77" s="2" t="str">
        <f t="shared" si="8"/>
        <v>3283.7</v>
      </c>
      <c r="G77" s="2">
        <f t="shared" si="9"/>
        <v>3283.7</v>
      </c>
    </row>
    <row r="78" spans="1:7">
      <c r="A78" s="21" t="s">
        <v>2055</v>
      </c>
      <c r="C78" s="2" t="str">
        <f t="shared" si="5"/>
        <v>1967</v>
      </c>
      <c r="D78" s="2" t="str">
        <f t="shared" si="6"/>
        <v>1967.1 3313.4</v>
      </c>
      <c r="E78" s="2">
        <f t="shared" si="7"/>
        <v>1</v>
      </c>
      <c r="F78" s="2" t="str">
        <f t="shared" si="8"/>
        <v>3313.4</v>
      </c>
      <c r="G78" s="2">
        <f t="shared" si="9"/>
        <v>3313.4</v>
      </c>
    </row>
    <row r="79" spans="1:7">
      <c r="A79" s="21" t="s">
        <v>2056</v>
      </c>
      <c r="C79" s="2" t="str">
        <f t="shared" si="5"/>
        <v>1967</v>
      </c>
      <c r="D79" s="2" t="str">
        <f t="shared" si="6"/>
        <v>1967.2 3310.7</v>
      </c>
      <c r="E79" s="2">
        <f t="shared" si="7"/>
        <v>2</v>
      </c>
      <c r="F79" s="2" t="str">
        <f t="shared" si="8"/>
        <v>3310.7</v>
      </c>
      <c r="G79" s="2">
        <f t="shared" si="9"/>
        <v>3310.7</v>
      </c>
    </row>
    <row r="80" spans="1:7">
      <c r="A80" s="21" t="s">
        <v>2057</v>
      </c>
      <c r="C80" s="2" t="str">
        <f t="shared" si="5"/>
        <v>1967</v>
      </c>
      <c r="D80" s="2" t="str">
        <f t="shared" si="6"/>
        <v>1967.3 3336.6</v>
      </c>
      <c r="E80" s="2">
        <f t="shared" si="7"/>
        <v>3</v>
      </c>
      <c r="F80" s="2" t="str">
        <f t="shared" si="8"/>
        <v>3336.6</v>
      </c>
      <c r="G80" s="2">
        <f t="shared" si="9"/>
        <v>3336.6</v>
      </c>
    </row>
    <row r="81" spans="1:7">
      <c r="A81" s="21" t="s">
        <v>2058</v>
      </c>
      <c r="C81" s="2" t="str">
        <f t="shared" si="5"/>
        <v>1967</v>
      </c>
      <c r="D81" s="2" t="str">
        <f t="shared" si="6"/>
        <v>1967.4 3360.8</v>
      </c>
      <c r="E81" s="2">
        <f t="shared" si="7"/>
        <v>4</v>
      </c>
      <c r="F81" s="2" t="str">
        <f t="shared" si="8"/>
        <v>3360.8</v>
      </c>
      <c r="G81" s="2">
        <f t="shared" si="9"/>
        <v>3360.8</v>
      </c>
    </row>
    <row r="82" spans="1:7">
      <c r="A82" s="21" t="s">
        <v>2059</v>
      </c>
      <c r="C82" s="2" t="str">
        <f t="shared" si="5"/>
        <v>1968</v>
      </c>
      <c r="D82" s="2" t="str">
        <f t="shared" si="6"/>
        <v>1968.1 3429.2</v>
      </c>
      <c r="E82" s="2">
        <f t="shared" si="7"/>
        <v>1</v>
      </c>
      <c r="F82" s="2" t="str">
        <f t="shared" si="8"/>
        <v>3429.2</v>
      </c>
      <c r="G82" s="2">
        <f t="shared" si="9"/>
        <v>3429.2</v>
      </c>
    </row>
    <row r="83" spans="1:7">
      <c r="A83" s="21" t="s">
        <v>2060</v>
      </c>
      <c r="C83" s="2" t="str">
        <f t="shared" si="5"/>
        <v>1968</v>
      </c>
      <c r="D83" s="2" t="str">
        <f t="shared" si="6"/>
        <v>1968.2 3488.3</v>
      </c>
      <c r="E83" s="2">
        <f t="shared" si="7"/>
        <v>2</v>
      </c>
      <c r="F83" s="2" t="str">
        <f t="shared" si="8"/>
        <v>3488.3</v>
      </c>
      <c r="G83" s="2">
        <f t="shared" si="9"/>
        <v>3488.3</v>
      </c>
    </row>
    <row r="84" spans="1:7">
      <c r="A84" s="21" t="s">
        <v>2061</v>
      </c>
      <c r="C84" s="2" t="str">
        <f t="shared" si="5"/>
        <v>1968</v>
      </c>
      <c r="D84" s="2" t="str">
        <f t="shared" si="6"/>
        <v>1968.3 3513.4</v>
      </c>
      <c r="E84" s="2">
        <f t="shared" si="7"/>
        <v>3</v>
      </c>
      <c r="F84" s="2" t="str">
        <f t="shared" si="8"/>
        <v>3513.4</v>
      </c>
      <c r="G84" s="2">
        <f t="shared" si="9"/>
        <v>3513.4</v>
      </c>
    </row>
    <row r="85" spans="1:7">
      <c r="A85" s="21" t="s">
        <v>2062</v>
      </c>
      <c r="C85" s="2" t="str">
        <f t="shared" si="5"/>
        <v>1968</v>
      </c>
      <c r="D85" s="2" t="str">
        <f t="shared" si="6"/>
        <v>1968.4 3528.1</v>
      </c>
      <c r="E85" s="2">
        <f t="shared" si="7"/>
        <v>4</v>
      </c>
      <c r="F85" s="2" t="str">
        <f t="shared" si="8"/>
        <v>3528.1</v>
      </c>
      <c r="G85" s="2">
        <f t="shared" si="9"/>
        <v>3528.1</v>
      </c>
    </row>
    <row r="86" spans="1:7">
      <c r="A86" s="21" t="s">
        <v>2063</v>
      </c>
      <c r="C86" s="2" t="str">
        <f t="shared" si="5"/>
        <v>1969</v>
      </c>
      <c r="D86" s="2" t="str">
        <f t="shared" si="6"/>
        <v>1969.1 3582.2</v>
      </c>
      <c r="E86" s="2">
        <f t="shared" si="7"/>
        <v>1</v>
      </c>
      <c r="F86" s="2" t="str">
        <f t="shared" si="8"/>
        <v>3582.2</v>
      </c>
      <c r="G86" s="2">
        <f t="shared" si="9"/>
        <v>3582.2</v>
      </c>
    </row>
    <row r="87" spans="1:7">
      <c r="A87" s="21" t="s">
        <v>2064</v>
      </c>
      <c r="C87" s="2" t="str">
        <f t="shared" si="5"/>
        <v>1969</v>
      </c>
      <c r="D87" s="2" t="str">
        <f t="shared" si="6"/>
        <v>1969.2 3590.6</v>
      </c>
      <c r="E87" s="2">
        <f t="shared" si="7"/>
        <v>2</v>
      </c>
      <c r="F87" s="2" t="str">
        <f t="shared" si="8"/>
        <v>3590.6</v>
      </c>
      <c r="G87" s="2">
        <f t="shared" si="9"/>
        <v>3590.6</v>
      </c>
    </row>
    <row r="88" spans="1:7">
      <c r="A88" s="21" t="s">
        <v>2065</v>
      </c>
      <c r="C88" s="2" t="str">
        <f t="shared" si="5"/>
        <v>1969</v>
      </c>
      <c r="D88" s="2" t="str">
        <f t="shared" si="6"/>
        <v>1969.3 3610.3</v>
      </c>
      <c r="E88" s="2">
        <f t="shared" si="7"/>
        <v>3</v>
      </c>
      <c r="F88" s="2" t="str">
        <f t="shared" si="8"/>
        <v>3610.3</v>
      </c>
      <c r="G88" s="2">
        <f t="shared" si="9"/>
        <v>3610.3</v>
      </c>
    </row>
    <row r="89" spans="1:7">
      <c r="A89" s="21" t="s">
        <v>2066</v>
      </c>
      <c r="C89" s="2" t="str">
        <f t="shared" si="5"/>
        <v>1969</v>
      </c>
      <c r="D89" s="2" t="str">
        <f t="shared" si="6"/>
        <v>1969.4 3593.3</v>
      </c>
      <c r="E89" s="2">
        <f t="shared" si="7"/>
        <v>4</v>
      </c>
      <c r="F89" s="2" t="str">
        <f t="shared" si="8"/>
        <v>3593.3</v>
      </c>
      <c r="G89" s="2">
        <f t="shared" si="9"/>
        <v>3593.3</v>
      </c>
    </row>
    <row r="90" spans="1:7">
      <c r="A90" s="21" t="s">
        <v>2067</v>
      </c>
      <c r="C90" s="2" t="str">
        <f t="shared" si="5"/>
        <v>1970</v>
      </c>
      <c r="D90" s="2" t="str">
        <f t="shared" si="6"/>
        <v>1970.1 3589.1</v>
      </c>
      <c r="E90" s="2">
        <f t="shared" si="7"/>
        <v>1</v>
      </c>
      <c r="F90" s="2" t="str">
        <f t="shared" si="8"/>
        <v>3589.1</v>
      </c>
      <c r="G90" s="2">
        <f t="shared" si="9"/>
        <v>3589.1</v>
      </c>
    </row>
    <row r="91" spans="1:7">
      <c r="A91" s="21" t="s">
        <v>2068</v>
      </c>
      <c r="C91" s="2" t="str">
        <f t="shared" si="5"/>
        <v>1970</v>
      </c>
      <c r="D91" s="2" t="str">
        <f t="shared" si="6"/>
        <v>1970.2 3597.4</v>
      </c>
      <c r="E91" s="2">
        <f t="shared" si="7"/>
        <v>2</v>
      </c>
      <c r="F91" s="2" t="str">
        <f t="shared" si="8"/>
        <v>3597.4</v>
      </c>
      <c r="G91" s="2">
        <f t="shared" si="9"/>
        <v>3597.4</v>
      </c>
    </row>
    <row r="92" spans="1:7">
      <c r="A92" s="21" t="s">
        <v>2069</v>
      </c>
      <c r="C92" s="2" t="str">
        <f t="shared" si="5"/>
        <v>1970</v>
      </c>
      <c r="D92" s="2" t="str">
        <f t="shared" si="6"/>
        <v>1970.3 3628.3</v>
      </c>
      <c r="E92" s="2">
        <f t="shared" si="7"/>
        <v>3</v>
      </c>
      <c r="F92" s="2" t="str">
        <f t="shared" si="8"/>
        <v>3628.3</v>
      </c>
      <c r="G92" s="2">
        <f t="shared" si="9"/>
        <v>3628.3</v>
      </c>
    </row>
    <row r="93" spans="1:7">
      <c r="A93" s="21" t="s">
        <v>2070</v>
      </c>
      <c r="C93" s="2" t="str">
        <f t="shared" si="5"/>
        <v>1970</v>
      </c>
      <c r="D93" s="2" t="str">
        <f t="shared" si="6"/>
        <v>1970.4 3587.6</v>
      </c>
      <c r="E93" s="2">
        <f t="shared" si="7"/>
        <v>4</v>
      </c>
      <c r="F93" s="2" t="str">
        <f t="shared" si="8"/>
        <v>3587.6</v>
      </c>
      <c r="G93" s="2">
        <f t="shared" si="9"/>
        <v>3587.6</v>
      </c>
    </row>
    <row r="94" spans="1:7">
      <c r="A94" s="21" t="s">
        <v>2071</v>
      </c>
      <c r="C94" s="2" t="str">
        <f t="shared" si="5"/>
        <v>1971</v>
      </c>
      <c r="D94" s="2" t="str">
        <f t="shared" si="6"/>
        <v>1971.1 3691.3</v>
      </c>
      <c r="E94" s="2">
        <f t="shared" si="7"/>
        <v>1</v>
      </c>
      <c r="F94" s="2" t="str">
        <f t="shared" si="8"/>
        <v>3691.3</v>
      </c>
      <c r="G94" s="2">
        <f t="shared" si="9"/>
        <v>3691.3</v>
      </c>
    </row>
    <row r="95" spans="1:7">
      <c r="A95" s="21" t="s">
        <v>2072</v>
      </c>
      <c r="C95" s="2" t="str">
        <f t="shared" si="5"/>
        <v>1971</v>
      </c>
      <c r="D95" s="2" t="str">
        <f t="shared" si="6"/>
        <v>1971.2 3712.8</v>
      </c>
      <c r="E95" s="2">
        <f t="shared" si="7"/>
        <v>2</v>
      </c>
      <c r="F95" s="2" t="str">
        <f t="shared" si="8"/>
        <v>3712.8</v>
      </c>
      <c r="G95" s="2">
        <f t="shared" si="9"/>
        <v>3712.8</v>
      </c>
    </row>
    <row r="96" spans="1:7">
      <c r="A96" s="21" t="s">
        <v>2073</v>
      </c>
      <c r="C96" s="2" t="str">
        <f t="shared" si="5"/>
        <v>1971</v>
      </c>
      <c r="D96" s="2" t="str">
        <f t="shared" si="6"/>
        <v>1971.3 3738.4</v>
      </c>
      <c r="E96" s="2">
        <f t="shared" si="7"/>
        <v>3</v>
      </c>
      <c r="F96" s="2" t="str">
        <f t="shared" si="8"/>
        <v>3738.4</v>
      </c>
      <c r="G96" s="2">
        <f t="shared" si="9"/>
        <v>3738.4</v>
      </c>
    </row>
    <row r="97" spans="1:7">
      <c r="A97" s="21" t="s">
        <v>2074</v>
      </c>
      <c r="C97" s="2" t="str">
        <f t="shared" si="5"/>
        <v>1971</v>
      </c>
      <c r="D97" s="2" t="str">
        <f t="shared" si="6"/>
        <v>1971.4 3749.2</v>
      </c>
      <c r="E97" s="2">
        <f t="shared" si="7"/>
        <v>4</v>
      </c>
      <c r="F97" s="2" t="str">
        <f t="shared" si="8"/>
        <v>3749.2</v>
      </c>
      <c r="G97" s="2">
        <f t="shared" si="9"/>
        <v>3749.2</v>
      </c>
    </row>
    <row r="98" spans="1:7">
      <c r="A98" s="21" t="s">
        <v>2075</v>
      </c>
      <c r="C98" s="2" t="str">
        <f t="shared" si="5"/>
        <v>1972</v>
      </c>
      <c r="D98" s="2" t="str">
        <f t="shared" si="6"/>
        <v>1972.1 3823.4</v>
      </c>
      <c r="E98" s="2">
        <f t="shared" si="7"/>
        <v>1</v>
      </c>
      <c r="F98" s="2" t="str">
        <f t="shared" si="8"/>
        <v>3823.4</v>
      </c>
      <c r="G98" s="2">
        <f t="shared" si="9"/>
        <v>3823.4</v>
      </c>
    </row>
    <row r="99" spans="1:7">
      <c r="A99" s="21" t="s">
        <v>2076</v>
      </c>
      <c r="C99" s="2" t="str">
        <f t="shared" si="5"/>
        <v>1972</v>
      </c>
      <c r="D99" s="2" t="str">
        <f t="shared" si="6"/>
        <v>1972.2 3910.0</v>
      </c>
      <c r="E99" s="2">
        <f t="shared" si="7"/>
        <v>2</v>
      </c>
      <c r="F99" s="2" t="str">
        <f t="shared" si="8"/>
        <v>3910.0</v>
      </c>
      <c r="G99" s="2">
        <f t="shared" si="9"/>
        <v>3910</v>
      </c>
    </row>
    <row r="100" spans="1:7">
      <c r="A100" s="21" t="s">
        <v>2077</v>
      </c>
      <c r="C100" s="2" t="str">
        <f t="shared" si="5"/>
        <v>1972</v>
      </c>
      <c r="D100" s="2" t="str">
        <f t="shared" si="6"/>
        <v>1972.3 3950.7</v>
      </c>
      <c r="E100" s="2">
        <f t="shared" si="7"/>
        <v>3</v>
      </c>
      <c r="F100" s="2" t="str">
        <f t="shared" si="8"/>
        <v>3950.7</v>
      </c>
      <c r="G100" s="2">
        <f t="shared" si="9"/>
        <v>3950.7</v>
      </c>
    </row>
    <row r="101" spans="1:7">
      <c r="A101" s="21" t="s">
        <v>2078</v>
      </c>
      <c r="C101" s="2" t="str">
        <f t="shared" si="5"/>
        <v>1972</v>
      </c>
      <c r="D101" s="2" t="str">
        <f t="shared" si="6"/>
        <v>1972.4 4018.7</v>
      </c>
      <c r="E101" s="2">
        <f t="shared" si="7"/>
        <v>4</v>
      </c>
      <c r="F101" s="2" t="str">
        <f t="shared" si="8"/>
        <v>4018.7</v>
      </c>
      <c r="G101" s="2">
        <f t="shared" si="9"/>
        <v>4018.7</v>
      </c>
    </row>
    <row r="102" spans="1:7">
      <c r="A102" s="21" t="s">
        <v>2079</v>
      </c>
      <c r="C102" s="2" t="str">
        <f t="shared" si="5"/>
        <v>1973</v>
      </c>
      <c r="D102" s="2" t="str">
        <f t="shared" si="6"/>
        <v>1973.1 4125.0</v>
      </c>
      <c r="E102" s="2">
        <f t="shared" si="7"/>
        <v>1</v>
      </c>
      <c r="F102" s="2" t="str">
        <f t="shared" si="8"/>
        <v>4125.0</v>
      </c>
      <c r="G102" s="2">
        <f t="shared" si="9"/>
        <v>4125</v>
      </c>
    </row>
    <row r="103" spans="1:7">
      <c r="A103" s="21" t="s">
        <v>2080</v>
      </c>
      <c r="C103" s="2" t="str">
        <f t="shared" si="5"/>
        <v>1973</v>
      </c>
      <c r="D103" s="2" t="str">
        <f t="shared" si="6"/>
        <v>1973.2 4168.3</v>
      </c>
      <c r="E103" s="2">
        <f t="shared" si="7"/>
        <v>2</v>
      </c>
      <c r="F103" s="2" t="str">
        <f t="shared" si="8"/>
        <v>4168.3</v>
      </c>
      <c r="G103" s="2">
        <f t="shared" si="9"/>
        <v>4168.3</v>
      </c>
    </row>
    <row r="104" spans="1:7">
      <c r="A104" s="21" t="s">
        <v>2081</v>
      </c>
      <c r="C104" s="2" t="str">
        <f t="shared" si="5"/>
        <v>1973</v>
      </c>
      <c r="D104" s="2" t="str">
        <f t="shared" si="6"/>
        <v>1973.3 4158.0</v>
      </c>
      <c r="E104" s="2">
        <f t="shared" si="7"/>
        <v>3</v>
      </c>
      <c r="F104" s="2" t="str">
        <f t="shared" si="8"/>
        <v>4158.0</v>
      </c>
      <c r="G104" s="2">
        <f t="shared" si="9"/>
        <v>4158</v>
      </c>
    </row>
    <row r="105" spans="1:7">
      <c r="A105" s="21" t="s">
        <v>2082</v>
      </c>
      <c r="C105" s="2" t="str">
        <f t="shared" si="5"/>
        <v>1973</v>
      </c>
      <c r="D105" s="2" t="str">
        <f t="shared" si="6"/>
        <v>1973.4 4192.5</v>
      </c>
      <c r="E105" s="2">
        <f t="shared" si="7"/>
        <v>4</v>
      </c>
      <c r="F105" s="2" t="str">
        <f t="shared" si="8"/>
        <v>4192.5</v>
      </c>
      <c r="G105" s="2">
        <f t="shared" si="9"/>
        <v>4192.5</v>
      </c>
    </row>
    <row r="106" spans="1:7">
      <c r="A106" s="21" t="s">
        <v>2083</v>
      </c>
      <c r="C106" s="2" t="str">
        <f t="shared" si="5"/>
        <v>1974</v>
      </c>
      <c r="D106" s="2" t="str">
        <f t="shared" si="6"/>
        <v>1974.1 4168.1</v>
      </c>
      <c r="E106" s="2">
        <f t="shared" si="7"/>
        <v>1</v>
      </c>
      <c r="F106" s="2" t="str">
        <f t="shared" si="8"/>
        <v>4168.1</v>
      </c>
      <c r="G106" s="2">
        <f t="shared" si="9"/>
        <v>4168.1000000000004</v>
      </c>
    </row>
    <row r="107" spans="1:7">
      <c r="A107" s="21" t="s">
        <v>2084</v>
      </c>
      <c r="C107" s="2" t="str">
        <f t="shared" si="5"/>
        <v>1974</v>
      </c>
      <c r="D107" s="2" t="str">
        <f t="shared" si="6"/>
        <v>1974.2 4176.5</v>
      </c>
      <c r="E107" s="2">
        <f t="shared" si="7"/>
        <v>2</v>
      </c>
      <c r="F107" s="2" t="str">
        <f t="shared" si="8"/>
        <v>4176.5</v>
      </c>
      <c r="G107" s="2">
        <f t="shared" si="9"/>
        <v>4176.5</v>
      </c>
    </row>
    <row r="108" spans="1:7">
      <c r="A108" s="21" t="s">
        <v>2085</v>
      </c>
      <c r="C108" s="2" t="str">
        <f t="shared" si="5"/>
        <v>1974</v>
      </c>
      <c r="D108" s="2" t="str">
        <f t="shared" si="6"/>
        <v>1974.3 4126.5</v>
      </c>
      <c r="E108" s="2">
        <f t="shared" si="7"/>
        <v>3</v>
      </c>
      <c r="F108" s="2" t="str">
        <f t="shared" si="8"/>
        <v>4126.5</v>
      </c>
      <c r="G108" s="2">
        <f t="shared" si="9"/>
        <v>4126.5</v>
      </c>
    </row>
    <row r="109" spans="1:7">
      <c r="A109" s="21" t="s">
        <v>2086</v>
      </c>
      <c r="C109" s="2" t="str">
        <f t="shared" si="5"/>
        <v>1974</v>
      </c>
      <c r="D109" s="2" t="str">
        <f t="shared" si="6"/>
        <v>1974.4 4098.0</v>
      </c>
      <c r="E109" s="2">
        <f t="shared" si="7"/>
        <v>4</v>
      </c>
      <c r="F109" s="2" t="str">
        <f t="shared" si="8"/>
        <v>4098.0</v>
      </c>
      <c r="G109" s="2">
        <f t="shared" si="9"/>
        <v>4098</v>
      </c>
    </row>
    <row r="110" spans="1:7">
      <c r="A110" s="21" t="s">
        <v>2087</v>
      </c>
      <c r="C110" s="2" t="str">
        <f t="shared" si="5"/>
        <v>1975</v>
      </c>
      <c r="D110" s="2" t="str">
        <f t="shared" si="6"/>
        <v>1975.1 4040.1</v>
      </c>
      <c r="E110" s="2">
        <f t="shared" si="7"/>
        <v>1</v>
      </c>
      <c r="F110" s="2" t="str">
        <f t="shared" si="8"/>
        <v>4040.1</v>
      </c>
      <c r="G110" s="2">
        <f t="shared" si="9"/>
        <v>4040.1</v>
      </c>
    </row>
    <row r="111" spans="1:7">
      <c r="A111" s="21" t="s">
        <v>2088</v>
      </c>
      <c r="C111" s="2" t="str">
        <f t="shared" si="5"/>
        <v>1975</v>
      </c>
      <c r="D111" s="2" t="str">
        <f t="shared" si="6"/>
        <v>1975.2 4075.6</v>
      </c>
      <c r="E111" s="2">
        <f t="shared" si="7"/>
        <v>2</v>
      </c>
      <c r="F111" s="2" t="str">
        <f t="shared" si="8"/>
        <v>4075.6</v>
      </c>
      <c r="G111" s="2">
        <f t="shared" si="9"/>
        <v>4075.6</v>
      </c>
    </row>
    <row r="112" spans="1:7">
      <c r="A112" s="21" t="s">
        <v>2089</v>
      </c>
      <c r="C112" s="2" t="str">
        <f t="shared" si="5"/>
        <v>1975</v>
      </c>
      <c r="D112" s="2" t="str">
        <f t="shared" si="6"/>
        <v>1975.3 4148.4</v>
      </c>
      <c r="E112" s="2">
        <f t="shared" si="7"/>
        <v>3</v>
      </c>
      <c r="F112" s="2" t="str">
        <f t="shared" si="8"/>
        <v>4148.4</v>
      </c>
      <c r="G112" s="2">
        <f t="shared" si="9"/>
        <v>4148.3999999999996</v>
      </c>
    </row>
    <row r="113" spans="1:7">
      <c r="A113" s="21" t="s">
        <v>2090</v>
      </c>
      <c r="C113" s="2" t="str">
        <f t="shared" si="5"/>
        <v>1975</v>
      </c>
      <c r="D113" s="2" t="str">
        <f t="shared" si="6"/>
        <v>1975.4 4206.7</v>
      </c>
      <c r="E113" s="2">
        <f t="shared" si="7"/>
        <v>4</v>
      </c>
      <c r="F113" s="2" t="str">
        <f t="shared" si="8"/>
        <v>4206.7</v>
      </c>
      <c r="G113" s="2">
        <f t="shared" si="9"/>
        <v>4206.7</v>
      </c>
    </row>
    <row r="114" spans="1:7">
      <c r="A114" s="21" t="s">
        <v>2091</v>
      </c>
      <c r="C114" s="2" t="str">
        <f t="shared" si="5"/>
        <v>1976</v>
      </c>
      <c r="D114" s="2" t="str">
        <f t="shared" si="6"/>
        <v>1976.1 4304.2</v>
      </c>
      <c r="E114" s="2">
        <f t="shared" si="7"/>
        <v>1</v>
      </c>
      <c r="F114" s="2" t="str">
        <f t="shared" si="8"/>
        <v>4304.2</v>
      </c>
      <c r="G114" s="2">
        <f t="shared" si="9"/>
        <v>4304.2</v>
      </c>
    </row>
    <row r="115" spans="1:7">
      <c r="A115" s="21" t="s">
        <v>2092</v>
      </c>
      <c r="C115" s="2" t="str">
        <f t="shared" si="5"/>
        <v>1976</v>
      </c>
      <c r="D115" s="2" t="str">
        <f t="shared" si="6"/>
        <v>1976.2 4341.2</v>
      </c>
      <c r="E115" s="2">
        <f t="shared" si="7"/>
        <v>2</v>
      </c>
      <c r="F115" s="2" t="str">
        <f t="shared" si="8"/>
        <v>4341.2</v>
      </c>
      <c r="G115" s="2">
        <f t="shared" si="9"/>
        <v>4341.2</v>
      </c>
    </row>
    <row r="116" spans="1:7">
      <c r="A116" s="21" t="s">
        <v>2093</v>
      </c>
      <c r="C116" s="2" t="str">
        <f t="shared" si="5"/>
        <v>1976</v>
      </c>
      <c r="D116" s="2" t="str">
        <f t="shared" si="6"/>
        <v>1976.3 4362.0</v>
      </c>
      <c r="E116" s="2">
        <f t="shared" si="7"/>
        <v>3</v>
      </c>
      <c r="F116" s="2" t="str">
        <f t="shared" si="8"/>
        <v>4362.0</v>
      </c>
      <c r="G116" s="2">
        <f t="shared" si="9"/>
        <v>4362</v>
      </c>
    </row>
    <row r="117" spans="1:7">
      <c r="A117" s="21" t="s">
        <v>2094</v>
      </c>
      <c r="C117" s="2" t="str">
        <f t="shared" si="5"/>
        <v>1976</v>
      </c>
      <c r="D117" s="2" t="str">
        <f t="shared" si="6"/>
        <v>1976.4 4398.4</v>
      </c>
      <c r="E117" s="2">
        <f t="shared" si="7"/>
        <v>4</v>
      </c>
      <c r="F117" s="2" t="str">
        <f t="shared" si="8"/>
        <v>4398.4</v>
      </c>
      <c r="G117" s="2">
        <f t="shared" si="9"/>
        <v>4398.3999999999996</v>
      </c>
    </row>
    <row r="118" spans="1:7">
      <c r="A118" s="21" t="s">
        <v>2095</v>
      </c>
      <c r="C118" s="2" t="str">
        <f t="shared" si="5"/>
        <v>1977</v>
      </c>
      <c r="D118" s="2" t="str">
        <f t="shared" si="6"/>
        <v>1977.1 4457.6</v>
      </c>
      <c r="E118" s="2">
        <f t="shared" si="7"/>
        <v>1</v>
      </c>
      <c r="F118" s="2" t="str">
        <f t="shared" si="8"/>
        <v>4457.6</v>
      </c>
      <c r="G118" s="2">
        <f t="shared" si="9"/>
        <v>4457.6000000000004</v>
      </c>
    </row>
    <row r="119" spans="1:7">
      <c r="A119" s="21" t="s">
        <v>2096</v>
      </c>
      <c r="C119" s="2" t="str">
        <f t="shared" si="5"/>
        <v>1977</v>
      </c>
      <c r="D119" s="2" t="str">
        <f t="shared" si="6"/>
        <v>1977.2 4535.9</v>
      </c>
      <c r="E119" s="2">
        <f t="shared" si="7"/>
        <v>2</v>
      </c>
      <c r="F119" s="2" t="str">
        <f t="shared" si="8"/>
        <v>4535.9</v>
      </c>
      <c r="G119" s="2">
        <f t="shared" si="9"/>
        <v>4535.8999999999996</v>
      </c>
    </row>
    <row r="120" spans="1:7">
      <c r="A120" s="21" t="s">
        <v>2097</v>
      </c>
      <c r="C120" s="2" t="str">
        <f t="shared" si="5"/>
        <v>1977</v>
      </c>
      <c r="D120" s="2" t="str">
        <f t="shared" si="6"/>
        <v>1977.3 4616.4</v>
      </c>
      <c r="E120" s="2">
        <f t="shared" si="7"/>
        <v>3</v>
      </c>
      <c r="F120" s="2" t="str">
        <f t="shared" si="8"/>
        <v>4616.4</v>
      </c>
      <c r="G120" s="2">
        <f t="shared" si="9"/>
        <v>4616.3999999999996</v>
      </c>
    </row>
    <row r="121" spans="1:7">
      <c r="A121" s="21" t="s">
        <v>2098</v>
      </c>
      <c r="C121" s="2" t="str">
        <f t="shared" si="5"/>
        <v>1977</v>
      </c>
      <c r="D121" s="2" t="str">
        <f t="shared" si="6"/>
        <v>1977.4 4616.6</v>
      </c>
      <c r="E121" s="2">
        <f t="shared" si="7"/>
        <v>4</v>
      </c>
      <c r="F121" s="2" t="str">
        <f t="shared" si="8"/>
        <v>4616.6</v>
      </c>
      <c r="G121" s="2">
        <f t="shared" si="9"/>
        <v>4616.6000000000004</v>
      </c>
    </row>
    <row r="122" spans="1:7">
      <c r="A122" s="21" t="s">
        <v>2099</v>
      </c>
      <c r="C122" s="2" t="str">
        <f t="shared" si="5"/>
        <v>1978</v>
      </c>
      <c r="D122" s="2" t="str">
        <f t="shared" si="6"/>
        <v>1978.1 4636.0</v>
      </c>
      <c r="E122" s="2">
        <f t="shared" si="7"/>
        <v>1</v>
      </c>
      <c r="F122" s="2" t="str">
        <f t="shared" si="8"/>
        <v>4636.0</v>
      </c>
      <c r="G122" s="2">
        <f t="shared" si="9"/>
        <v>4636</v>
      </c>
    </row>
    <row r="123" spans="1:7">
      <c r="A123" s="21" t="s">
        <v>2100</v>
      </c>
      <c r="C123" s="2" t="str">
        <f t="shared" si="5"/>
        <v>1978</v>
      </c>
      <c r="D123" s="2" t="str">
        <f t="shared" si="6"/>
        <v>1978.2 4804.8</v>
      </c>
      <c r="E123" s="2">
        <f t="shared" si="7"/>
        <v>2</v>
      </c>
      <c r="F123" s="2" t="str">
        <f t="shared" si="8"/>
        <v>4804.8</v>
      </c>
      <c r="G123" s="2">
        <f t="shared" si="9"/>
        <v>4804.8</v>
      </c>
    </row>
    <row r="124" spans="1:7">
      <c r="A124" s="21" t="s">
        <v>2101</v>
      </c>
      <c r="C124" s="2" t="str">
        <f t="shared" si="5"/>
        <v>1978</v>
      </c>
      <c r="D124" s="2" t="str">
        <f t="shared" si="6"/>
        <v>1978.3 4854.6</v>
      </c>
      <c r="E124" s="2">
        <f t="shared" si="7"/>
        <v>3</v>
      </c>
      <c r="F124" s="2" t="str">
        <f t="shared" si="8"/>
        <v>4854.6</v>
      </c>
      <c r="G124" s="2">
        <f t="shared" si="9"/>
        <v>4854.6000000000004</v>
      </c>
    </row>
    <row r="125" spans="1:7">
      <c r="A125" s="21" t="s">
        <v>2102</v>
      </c>
      <c r="C125" s="2" t="str">
        <f t="shared" si="5"/>
        <v>1978</v>
      </c>
      <c r="D125" s="2" t="str">
        <f t="shared" si="6"/>
        <v>1978.4 4925.8</v>
      </c>
      <c r="E125" s="2">
        <f t="shared" si="7"/>
        <v>4</v>
      </c>
      <c r="F125" s="2" t="str">
        <f t="shared" si="8"/>
        <v>4925.8</v>
      </c>
      <c r="G125" s="2">
        <f t="shared" si="9"/>
        <v>4925.8</v>
      </c>
    </row>
    <row r="126" spans="1:7">
      <c r="A126" s="21" t="s">
        <v>2103</v>
      </c>
      <c r="C126" s="2" t="str">
        <f t="shared" si="5"/>
        <v>1979</v>
      </c>
      <c r="D126" s="2" t="str">
        <f t="shared" si="6"/>
        <v>1979.1 4939.6</v>
      </c>
      <c r="E126" s="2">
        <f t="shared" si="7"/>
        <v>1</v>
      </c>
      <c r="F126" s="2" t="str">
        <f t="shared" si="8"/>
        <v>4939.6</v>
      </c>
      <c r="G126" s="2">
        <f t="shared" si="9"/>
        <v>4939.6000000000004</v>
      </c>
    </row>
    <row r="127" spans="1:7">
      <c r="A127" s="21" t="s">
        <v>2104</v>
      </c>
      <c r="C127" s="2" t="str">
        <f t="shared" si="5"/>
        <v>1979</v>
      </c>
      <c r="D127" s="2" t="str">
        <f t="shared" si="6"/>
        <v>1979.2 4949.3</v>
      </c>
      <c r="E127" s="2">
        <f t="shared" si="7"/>
        <v>2</v>
      </c>
      <c r="F127" s="2" t="str">
        <f t="shared" si="8"/>
        <v>4949.3</v>
      </c>
      <c r="G127" s="2">
        <f t="shared" si="9"/>
        <v>4949.3</v>
      </c>
    </row>
    <row r="128" spans="1:7">
      <c r="A128" s="21" t="s">
        <v>2105</v>
      </c>
      <c r="C128" s="2" t="str">
        <f t="shared" si="5"/>
        <v>1979</v>
      </c>
      <c r="D128" s="2" t="str">
        <f t="shared" si="6"/>
        <v>1979.3 4995.6</v>
      </c>
      <c r="E128" s="2">
        <f t="shared" si="7"/>
        <v>3</v>
      </c>
      <c r="F128" s="2" t="str">
        <f t="shared" si="8"/>
        <v>4995.6</v>
      </c>
      <c r="G128" s="2">
        <f t="shared" si="9"/>
        <v>4995.6000000000004</v>
      </c>
    </row>
    <row r="129" spans="1:7">
      <c r="A129" s="21" t="s">
        <v>2106</v>
      </c>
      <c r="C129" s="2" t="str">
        <f t="shared" si="5"/>
        <v>1979</v>
      </c>
      <c r="D129" s="2" t="str">
        <f t="shared" si="6"/>
        <v>1979.4 5011.4</v>
      </c>
      <c r="E129" s="2">
        <f t="shared" si="7"/>
        <v>4</v>
      </c>
      <c r="F129" s="2" t="str">
        <f t="shared" si="8"/>
        <v>5011.4</v>
      </c>
      <c r="G129" s="2">
        <f t="shared" si="9"/>
        <v>5011.3999999999996</v>
      </c>
    </row>
    <row r="130" spans="1:7">
      <c r="A130" s="21" t="s">
        <v>2107</v>
      </c>
      <c r="C130" s="2" t="str">
        <f t="shared" si="5"/>
        <v>1980</v>
      </c>
      <c r="D130" s="2" t="str">
        <f t="shared" si="6"/>
        <v>1980.1 5028.8</v>
      </c>
      <c r="E130" s="2">
        <f t="shared" si="7"/>
        <v>1</v>
      </c>
      <c r="F130" s="2" t="str">
        <f t="shared" si="8"/>
        <v>5028.8</v>
      </c>
      <c r="G130" s="2">
        <f t="shared" si="9"/>
        <v>5028.8</v>
      </c>
    </row>
    <row r="131" spans="1:7">
      <c r="A131" s="21" t="s">
        <v>2108</v>
      </c>
      <c r="C131" s="2" t="str">
        <f t="shared" si="5"/>
        <v>1980</v>
      </c>
      <c r="D131" s="2" t="str">
        <f t="shared" si="6"/>
        <v>1980.2 4922.5</v>
      </c>
      <c r="E131" s="2">
        <f t="shared" si="7"/>
        <v>2</v>
      </c>
      <c r="F131" s="2" t="str">
        <f t="shared" si="8"/>
        <v>4922.5</v>
      </c>
      <c r="G131" s="2">
        <f t="shared" si="9"/>
        <v>4922.5</v>
      </c>
    </row>
    <row r="132" spans="1:7">
      <c r="A132" s="21" t="s">
        <v>2109</v>
      </c>
      <c r="C132" s="2" t="str">
        <f t="shared" si="5"/>
        <v>1980</v>
      </c>
      <c r="D132" s="2" t="str">
        <f t="shared" si="6"/>
        <v>1980.3 4911.3</v>
      </c>
      <c r="E132" s="2">
        <f t="shared" si="7"/>
        <v>3</v>
      </c>
      <c r="F132" s="2" t="str">
        <f t="shared" si="8"/>
        <v>4911.3</v>
      </c>
      <c r="G132" s="2">
        <f t="shared" si="9"/>
        <v>4911.3</v>
      </c>
    </row>
    <row r="133" spans="1:7">
      <c r="A133" s="21" t="s">
        <v>2110</v>
      </c>
      <c r="C133" s="2" t="str">
        <f t="shared" si="5"/>
        <v>1980</v>
      </c>
      <c r="D133" s="2" t="str">
        <f t="shared" si="6"/>
        <v>1980.4 4986.3</v>
      </c>
      <c r="E133" s="2">
        <f t="shared" si="7"/>
        <v>4</v>
      </c>
      <c r="F133" s="2" t="str">
        <f t="shared" si="8"/>
        <v>4986.3</v>
      </c>
      <c r="G133" s="2">
        <f t="shared" si="9"/>
        <v>4986.3</v>
      </c>
    </row>
    <row r="134" spans="1:7">
      <c r="A134" s="21" t="s">
        <v>2111</v>
      </c>
      <c r="C134" s="2" t="str">
        <f t="shared" si="5"/>
        <v>1981</v>
      </c>
      <c r="D134" s="2" t="str">
        <f t="shared" si="6"/>
        <v>1981.1 5086.4</v>
      </c>
      <c r="E134" s="2">
        <f t="shared" si="7"/>
        <v>1</v>
      </c>
      <c r="F134" s="2" t="str">
        <f t="shared" si="8"/>
        <v>5086.4</v>
      </c>
      <c r="G134" s="2">
        <f t="shared" si="9"/>
        <v>5086.3999999999996</v>
      </c>
    </row>
    <row r="135" spans="1:7">
      <c r="A135" s="21" t="s">
        <v>2112</v>
      </c>
      <c r="C135" s="2" t="str">
        <f t="shared" si="5"/>
        <v>1981</v>
      </c>
      <c r="D135" s="2" t="str">
        <f t="shared" si="6"/>
        <v>1981.2 5048.1</v>
      </c>
      <c r="E135" s="2">
        <f t="shared" si="7"/>
        <v>2</v>
      </c>
      <c r="F135" s="2" t="str">
        <f t="shared" si="8"/>
        <v>5048.1</v>
      </c>
      <c r="G135" s="2">
        <f t="shared" si="9"/>
        <v>5048.1000000000004</v>
      </c>
    </row>
    <row r="136" spans="1:7">
      <c r="A136" s="21" t="s">
        <v>2113</v>
      </c>
      <c r="C136" s="2" t="str">
        <f t="shared" si="5"/>
        <v>1981</v>
      </c>
      <c r="D136" s="2" t="str">
        <f t="shared" si="6"/>
        <v>1981.3 5110.5</v>
      </c>
      <c r="E136" s="2">
        <f t="shared" si="7"/>
        <v>3</v>
      </c>
      <c r="F136" s="2" t="str">
        <f t="shared" si="8"/>
        <v>5110.5</v>
      </c>
      <c r="G136" s="2">
        <f t="shared" si="9"/>
        <v>5110.5</v>
      </c>
    </row>
    <row r="137" spans="1:7">
      <c r="A137" s="21" t="s">
        <v>2114</v>
      </c>
      <c r="C137" s="2" t="str">
        <f t="shared" si="5"/>
        <v>1981</v>
      </c>
      <c r="D137" s="2" t="str">
        <f t="shared" si="6"/>
        <v>1981.4 5056.8</v>
      </c>
      <c r="E137" s="2">
        <f t="shared" si="7"/>
        <v>4</v>
      </c>
      <c r="F137" s="2" t="str">
        <f t="shared" si="8"/>
        <v>5056.8</v>
      </c>
      <c r="G137" s="2">
        <f t="shared" si="9"/>
        <v>5056.8</v>
      </c>
    </row>
    <row r="138" spans="1:7">
      <c r="A138" s="21" t="s">
        <v>2115</v>
      </c>
      <c r="C138" s="2" t="str">
        <f t="shared" si="5"/>
        <v>1982</v>
      </c>
      <c r="D138" s="2" t="str">
        <f t="shared" si="6"/>
        <v>1982.1 4969.4</v>
      </c>
      <c r="E138" s="2">
        <f t="shared" si="7"/>
        <v>1</v>
      </c>
      <c r="F138" s="2" t="str">
        <f t="shared" si="8"/>
        <v>4969.4</v>
      </c>
      <c r="G138" s="2">
        <f t="shared" si="9"/>
        <v>4969.3999999999996</v>
      </c>
    </row>
    <row r="139" spans="1:7">
      <c r="A139" s="21" t="s">
        <v>2116</v>
      </c>
      <c r="C139" s="2" t="str">
        <f t="shared" ref="C139:C202" si="10">LEFT(A139,4)</f>
        <v>1982</v>
      </c>
      <c r="D139" s="2" t="str">
        <f t="shared" ref="D139:D202" si="11">TRIM(A139)</f>
        <v>1982.2 4996.9</v>
      </c>
      <c r="E139" s="2">
        <f t="shared" ref="E139:E202" si="12">VALUE(MID(A139,6,1))</f>
        <v>2</v>
      </c>
      <c r="F139" s="2" t="str">
        <f t="shared" ref="F139:F202" si="13">MID(D139,8,8)</f>
        <v>4996.9</v>
      </c>
      <c r="G139" s="2">
        <f t="shared" ref="G139:G202" si="14">VALUE(F139)</f>
        <v>4996.8999999999996</v>
      </c>
    </row>
    <row r="140" spans="1:7">
      <c r="A140" s="21" t="s">
        <v>2117</v>
      </c>
      <c r="C140" s="2" t="str">
        <f t="shared" si="10"/>
        <v>1982</v>
      </c>
      <c r="D140" s="2" t="str">
        <f t="shared" si="11"/>
        <v>1982.3 4963.4</v>
      </c>
      <c r="E140" s="2">
        <f t="shared" si="12"/>
        <v>3</v>
      </c>
      <c r="F140" s="2" t="str">
        <f t="shared" si="13"/>
        <v>4963.4</v>
      </c>
      <c r="G140" s="2">
        <f t="shared" si="14"/>
        <v>4963.3999999999996</v>
      </c>
    </row>
    <row r="141" spans="1:7">
      <c r="A141" s="21" t="s">
        <v>2118</v>
      </c>
      <c r="C141" s="2" t="str">
        <f t="shared" si="10"/>
        <v>1982</v>
      </c>
      <c r="D141" s="2" t="str">
        <f t="shared" si="11"/>
        <v>1982.4 4964.8</v>
      </c>
      <c r="E141" s="2">
        <f t="shared" si="12"/>
        <v>4</v>
      </c>
      <c r="F141" s="2" t="str">
        <f t="shared" si="13"/>
        <v>4964.8</v>
      </c>
      <c r="G141" s="2">
        <f t="shared" si="14"/>
        <v>4964.8</v>
      </c>
    </row>
    <row r="142" spans="1:7">
      <c r="A142" s="21" t="s">
        <v>2119</v>
      </c>
      <c r="C142" s="2" t="str">
        <f t="shared" si="10"/>
        <v>1983</v>
      </c>
      <c r="D142" s="2" t="str">
        <f t="shared" si="11"/>
        <v>1983.1 5021.5</v>
      </c>
      <c r="E142" s="2">
        <f t="shared" si="12"/>
        <v>1</v>
      </c>
      <c r="F142" s="2" t="str">
        <f t="shared" si="13"/>
        <v>5021.5</v>
      </c>
      <c r="G142" s="2">
        <f t="shared" si="14"/>
        <v>5021.5</v>
      </c>
    </row>
    <row r="143" spans="1:7">
      <c r="A143" s="21" t="s">
        <v>2120</v>
      </c>
      <c r="C143" s="2" t="str">
        <f t="shared" si="10"/>
        <v>1983</v>
      </c>
      <c r="D143" s="2" t="str">
        <f t="shared" si="11"/>
        <v>1983.2 5142.2</v>
      </c>
      <c r="E143" s="2">
        <f t="shared" si="12"/>
        <v>2</v>
      </c>
      <c r="F143" s="2" t="str">
        <f t="shared" si="13"/>
        <v>5142.2</v>
      </c>
      <c r="G143" s="2">
        <f t="shared" si="14"/>
        <v>5142.2</v>
      </c>
    </row>
    <row r="144" spans="1:7">
      <c r="A144" s="21" t="s">
        <v>2121</v>
      </c>
      <c r="C144" s="2" t="str">
        <f t="shared" si="10"/>
        <v>1983</v>
      </c>
      <c r="D144" s="2" t="str">
        <f t="shared" si="11"/>
        <v>1983.3 5233.9</v>
      </c>
      <c r="E144" s="2">
        <f t="shared" si="12"/>
        <v>3</v>
      </c>
      <c r="F144" s="2" t="str">
        <f t="shared" si="13"/>
        <v>5233.9</v>
      </c>
      <c r="G144" s="2">
        <f t="shared" si="14"/>
        <v>5233.8999999999996</v>
      </c>
    </row>
    <row r="145" spans="1:7">
      <c r="A145" s="21" t="s">
        <v>2122</v>
      </c>
      <c r="C145" s="2" t="str">
        <f t="shared" si="10"/>
        <v>1983</v>
      </c>
      <c r="D145" s="2" t="str">
        <f t="shared" si="11"/>
        <v>1983.4 5342.0</v>
      </c>
      <c r="E145" s="2">
        <f t="shared" si="12"/>
        <v>4</v>
      </c>
      <c r="F145" s="2" t="str">
        <f t="shared" si="13"/>
        <v>5342.0</v>
      </c>
      <c r="G145" s="2">
        <f t="shared" si="14"/>
        <v>5342</v>
      </c>
    </row>
    <row r="146" spans="1:7">
      <c r="A146" s="21" t="s">
        <v>2123</v>
      </c>
      <c r="C146" s="2" t="str">
        <f t="shared" si="10"/>
        <v>1984</v>
      </c>
      <c r="D146" s="2" t="str">
        <f t="shared" si="11"/>
        <v>1984.1 5452.6</v>
      </c>
      <c r="E146" s="2">
        <f t="shared" si="12"/>
        <v>1</v>
      </c>
      <c r="F146" s="2" t="str">
        <f t="shared" si="13"/>
        <v>5452.6</v>
      </c>
      <c r="G146" s="2">
        <f t="shared" si="14"/>
        <v>5452.6</v>
      </c>
    </row>
    <row r="147" spans="1:7">
      <c r="A147" s="21" t="s">
        <v>2124</v>
      </c>
      <c r="C147" s="2" t="str">
        <f t="shared" si="10"/>
        <v>1984</v>
      </c>
      <c r="D147" s="2" t="str">
        <f t="shared" si="11"/>
        <v>1984.2 5544.3</v>
      </c>
      <c r="E147" s="2">
        <f t="shared" si="12"/>
        <v>2</v>
      </c>
      <c r="F147" s="2" t="str">
        <f t="shared" si="13"/>
        <v>5544.3</v>
      </c>
      <c r="G147" s="2">
        <f t="shared" si="14"/>
        <v>5544.3</v>
      </c>
    </row>
    <row r="148" spans="1:7">
      <c r="A148" s="21" t="s">
        <v>2125</v>
      </c>
      <c r="C148" s="2" t="str">
        <f t="shared" si="10"/>
        <v>1984</v>
      </c>
      <c r="D148" s="2" t="str">
        <f t="shared" si="11"/>
        <v>1984.3 5591.1</v>
      </c>
      <c r="E148" s="2">
        <f t="shared" si="12"/>
        <v>3</v>
      </c>
      <c r="F148" s="2" t="str">
        <f t="shared" si="13"/>
        <v>5591.1</v>
      </c>
      <c r="G148" s="2">
        <f t="shared" si="14"/>
        <v>5591.1</v>
      </c>
    </row>
    <row r="149" spans="1:7">
      <c r="A149" s="21" t="s">
        <v>2126</v>
      </c>
      <c r="C149" s="2" t="str">
        <f t="shared" si="10"/>
        <v>1984</v>
      </c>
      <c r="D149" s="2" t="str">
        <f t="shared" si="11"/>
        <v>1984.4 5627.1</v>
      </c>
      <c r="E149" s="2">
        <f t="shared" si="12"/>
        <v>4</v>
      </c>
      <c r="F149" s="2" t="str">
        <f t="shared" si="13"/>
        <v>5627.1</v>
      </c>
      <c r="G149" s="2">
        <f t="shared" si="14"/>
        <v>5627.1</v>
      </c>
    </row>
    <row r="150" spans="1:7">
      <c r="A150" s="21" t="s">
        <v>2127</v>
      </c>
      <c r="C150" s="2" t="str">
        <f t="shared" si="10"/>
        <v>1985</v>
      </c>
      <c r="D150" s="2" t="str">
        <f t="shared" si="11"/>
        <v>1985.1 5664.3</v>
      </c>
      <c r="E150" s="2">
        <f t="shared" si="12"/>
        <v>1</v>
      </c>
      <c r="F150" s="2" t="str">
        <f t="shared" si="13"/>
        <v>5664.3</v>
      </c>
      <c r="G150" s="2">
        <f t="shared" si="14"/>
        <v>5664.3</v>
      </c>
    </row>
    <row r="151" spans="1:7">
      <c r="A151" s="21" t="s">
        <v>2128</v>
      </c>
      <c r="C151" s="2" t="str">
        <f t="shared" si="10"/>
        <v>1985</v>
      </c>
      <c r="D151" s="2" t="str">
        <f t="shared" si="11"/>
        <v>1985.2 5710.9</v>
      </c>
      <c r="E151" s="2">
        <f t="shared" si="12"/>
        <v>2</v>
      </c>
      <c r="F151" s="2" t="str">
        <f t="shared" si="13"/>
        <v>5710.9</v>
      </c>
      <c r="G151" s="2">
        <f t="shared" si="14"/>
        <v>5710.9</v>
      </c>
    </row>
    <row r="152" spans="1:7">
      <c r="A152" s="21" t="s">
        <v>2129</v>
      </c>
      <c r="C152" s="2" t="str">
        <f t="shared" si="10"/>
        <v>1985</v>
      </c>
      <c r="D152" s="2" t="str">
        <f t="shared" si="11"/>
        <v>1985.3 5788.6</v>
      </c>
      <c r="E152" s="2">
        <f t="shared" si="12"/>
        <v>3</v>
      </c>
      <c r="F152" s="2" t="str">
        <f t="shared" si="13"/>
        <v>5788.6</v>
      </c>
      <c r="G152" s="2">
        <f t="shared" si="14"/>
        <v>5788.6</v>
      </c>
    </row>
    <row r="153" spans="1:7">
      <c r="A153" s="21" t="s">
        <v>2130</v>
      </c>
      <c r="C153" s="2" t="str">
        <f t="shared" si="10"/>
        <v>1985</v>
      </c>
      <c r="D153" s="2" t="str">
        <f t="shared" si="11"/>
        <v>1985.4 5839.6</v>
      </c>
      <c r="E153" s="2">
        <f t="shared" si="12"/>
        <v>4</v>
      </c>
      <c r="F153" s="2" t="str">
        <f t="shared" si="13"/>
        <v>5839.6</v>
      </c>
      <c r="G153" s="2">
        <f t="shared" si="14"/>
        <v>5839.6</v>
      </c>
    </row>
    <row r="154" spans="1:7">
      <c r="A154" s="21" t="s">
        <v>2131</v>
      </c>
      <c r="C154" s="2" t="str">
        <f t="shared" si="10"/>
        <v>1986</v>
      </c>
      <c r="D154" s="2" t="str">
        <f t="shared" si="11"/>
        <v>1986.1 5887.3</v>
      </c>
      <c r="E154" s="2">
        <f t="shared" si="12"/>
        <v>1</v>
      </c>
      <c r="F154" s="2" t="str">
        <f t="shared" si="13"/>
        <v>5887.3</v>
      </c>
      <c r="G154" s="2">
        <f t="shared" si="14"/>
        <v>5887.3</v>
      </c>
    </row>
    <row r="155" spans="1:7">
      <c r="A155" s="21" t="s">
        <v>2132</v>
      </c>
      <c r="C155" s="2" t="str">
        <f t="shared" si="10"/>
        <v>1986</v>
      </c>
      <c r="D155" s="2" t="str">
        <f t="shared" si="11"/>
        <v>1986.2 5901.9</v>
      </c>
      <c r="E155" s="2">
        <f t="shared" si="12"/>
        <v>2</v>
      </c>
      <c r="F155" s="2" t="str">
        <f t="shared" si="13"/>
        <v>5901.9</v>
      </c>
      <c r="G155" s="2">
        <f t="shared" si="14"/>
        <v>5901.9</v>
      </c>
    </row>
    <row r="156" spans="1:7">
      <c r="A156" s="21" t="s">
        <v>2133</v>
      </c>
      <c r="C156" s="2" t="str">
        <f t="shared" si="10"/>
        <v>1986</v>
      </c>
      <c r="D156" s="2" t="str">
        <f t="shared" si="11"/>
        <v>1986.3 5959.0</v>
      </c>
      <c r="E156" s="2">
        <f t="shared" si="12"/>
        <v>3</v>
      </c>
      <c r="F156" s="2" t="str">
        <f t="shared" si="13"/>
        <v>5959.0</v>
      </c>
      <c r="G156" s="2">
        <f t="shared" si="14"/>
        <v>5959</v>
      </c>
    </row>
    <row r="157" spans="1:7">
      <c r="A157" s="21" t="s">
        <v>2134</v>
      </c>
      <c r="C157" s="2" t="str">
        <f t="shared" si="10"/>
        <v>1986</v>
      </c>
      <c r="D157" s="2" t="str">
        <f t="shared" si="11"/>
        <v>1986.4 5981.7</v>
      </c>
      <c r="E157" s="2">
        <f t="shared" si="12"/>
        <v>4</v>
      </c>
      <c r="F157" s="2" t="str">
        <f t="shared" si="13"/>
        <v>5981.7</v>
      </c>
      <c r="G157" s="2">
        <f t="shared" si="14"/>
        <v>5981.7</v>
      </c>
    </row>
    <row r="158" spans="1:7">
      <c r="A158" s="21" t="s">
        <v>2135</v>
      </c>
      <c r="C158" s="2" t="str">
        <f t="shared" si="10"/>
        <v>1987</v>
      </c>
      <c r="D158" s="2" t="str">
        <f t="shared" si="11"/>
        <v>1987.1 6027.6</v>
      </c>
      <c r="E158" s="2">
        <f t="shared" si="12"/>
        <v>1</v>
      </c>
      <c r="F158" s="2" t="str">
        <f t="shared" si="13"/>
        <v>6027.6</v>
      </c>
      <c r="G158" s="2">
        <f t="shared" si="14"/>
        <v>6027.6</v>
      </c>
    </row>
    <row r="159" spans="1:7">
      <c r="A159" s="21" t="s">
        <v>2136</v>
      </c>
      <c r="C159" s="2" t="str">
        <f t="shared" si="10"/>
        <v>1987</v>
      </c>
      <c r="D159" s="2" t="str">
        <f t="shared" si="11"/>
        <v>1987.2 6095.8</v>
      </c>
      <c r="E159" s="2">
        <f t="shared" si="12"/>
        <v>2</v>
      </c>
      <c r="F159" s="2" t="str">
        <f t="shared" si="13"/>
        <v>6095.8</v>
      </c>
      <c r="G159" s="2">
        <f t="shared" si="14"/>
        <v>6095.8</v>
      </c>
    </row>
    <row r="160" spans="1:7">
      <c r="A160" s="21" t="s">
        <v>2137</v>
      </c>
      <c r="C160" s="2" t="str">
        <f t="shared" si="10"/>
        <v>1987</v>
      </c>
      <c r="D160" s="2" t="str">
        <f t="shared" si="11"/>
        <v>1987.3 6145.8</v>
      </c>
      <c r="E160" s="2">
        <f t="shared" si="12"/>
        <v>3</v>
      </c>
      <c r="F160" s="2" t="str">
        <f t="shared" si="13"/>
        <v>6145.8</v>
      </c>
      <c r="G160" s="2">
        <f t="shared" si="14"/>
        <v>6145.8</v>
      </c>
    </row>
    <row r="161" spans="1:7">
      <c r="A161" s="21" t="s">
        <v>2138</v>
      </c>
      <c r="C161" s="2" t="str">
        <f t="shared" si="10"/>
        <v>1987</v>
      </c>
      <c r="D161" s="2" t="str">
        <f t="shared" si="11"/>
        <v>1987.4 6254.1</v>
      </c>
      <c r="E161" s="2">
        <f t="shared" si="12"/>
        <v>4</v>
      </c>
      <c r="F161" s="2" t="str">
        <f t="shared" si="13"/>
        <v>6254.1</v>
      </c>
      <c r="G161" s="2">
        <f t="shared" si="14"/>
        <v>6254.1</v>
      </c>
    </row>
    <row r="162" spans="1:7">
      <c r="A162" s="21" t="s">
        <v>2139</v>
      </c>
      <c r="C162" s="2" t="str">
        <f t="shared" si="10"/>
        <v>1988</v>
      </c>
      <c r="D162" s="2" t="str">
        <f t="shared" si="11"/>
        <v>1988.1 6302.0</v>
      </c>
      <c r="E162" s="2">
        <f t="shared" si="12"/>
        <v>1</v>
      </c>
      <c r="F162" s="2" t="str">
        <f t="shared" si="13"/>
        <v>6302.0</v>
      </c>
      <c r="G162" s="2">
        <f t="shared" si="14"/>
        <v>6302</v>
      </c>
    </row>
    <row r="163" spans="1:7">
      <c r="A163" s="21" t="s">
        <v>2140</v>
      </c>
      <c r="C163" s="2" t="str">
        <f t="shared" si="10"/>
        <v>1988</v>
      </c>
      <c r="D163" s="2" t="str">
        <f t="shared" si="11"/>
        <v>1988.2 6372.8</v>
      </c>
      <c r="E163" s="2">
        <f t="shared" si="12"/>
        <v>2</v>
      </c>
      <c r="F163" s="2" t="str">
        <f t="shared" si="13"/>
        <v>6372.8</v>
      </c>
      <c r="G163" s="2">
        <f t="shared" si="14"/>
        <v>6372.8</v>
      </c>
    </row>
    <row r="164" spans="1:7">
      <c r="A164" s="21" t="s">
        <v>2141</v>
      </c>
      <c r="C164" s="2" t="str">
        <f t="shared" si="10"/>
        <v>1988</v>
      </c>
      <c r="D164" s="2" t="str">
        <f t="shared" si="11"/>
        <v>1988.3 6402.0</v>
      </c>
      <c r="E164" s="2">
        <f t="shared" si="12"/>
        <v>3</v>
      </c>
      <c r="F164" s="2" t="str">
        <f t="shared" si="13"/>
        <v>6402.0</v>
      </c>
      <c r="G164" s="2">
        <f t="shared" si="14"/>
        <v>6402</v>
      </c>
    </row>
    <row r="165" spans="1:7">
      <c r="A165" s="21" t="s">
        <v>2142</v>
      </c>
      <c r="C165" s="2" t="str">
        <f t="shared" si="10"/>
        <v>1988</v>
      </c>
      <c r="D165" s="2" t="str">
        <f t="shared" si="11"/>
        <v>1988.4 6487.4</v>
      </c>
      <c r="E165" s="2">
        <f t="shared" si="12"/>
        <v>4</v>
      </c>
      <c r="F165" s="2" t="str">
        <f t="shared" si="13"/>
        <v>6487.4</v>
      </c>
      <c r="G165" s="2">
        <f t="shared" si="14"/>
        <v>6487.4</v>
      </c>
    </row>
    <row r="166" spans="1:7">
      <c r="A166" s="21" t="s">
        <v>2143</v>
      </c>
      <c r="C166" s="2" t="str">
        <f t="shared" si="10"/>
        <v>1989</v>
      </c>
      <c r="D166" s="2" t="str">
        <f t="shared" si="11"/>
        <v>1989.1 6565.6</v>
      </c>
      <c r="E166" s="2">
        <f t="shared" si="12"/>
        <v>1</v>
      </c>
      <c r="F166" s="2" t="str">
        <f t="shared" si="13"/>
        <v>6565.6</v>
      </c>
      <c r="G166" s="2">
        <f t="shared" si="14"/>
        <v>6565.6</v>
      </c>
    </row>
    <row r="167" spans="1:7">
      <c r="A167" s="21" t="s">
        <v>2144</v>
      </c>
      <c r="C167" s="2" t="str">
        <f t="shared" si="10"/>
        <v>1989</v>
      </c>
      <c r="D167" s="2" t="str">
        <f t="shared" si="11"/>
        <v>1989.2 6599.7</v>
      </c>
      <c r="E167" s="2">
        <f t="shared" si="12"/>
        <v>2</v>
      </c>
      <c r="F167" s="2" t="str">
        <f t="shared" si="13"/>
        <v>6599.7</v>
      </c>
      <c r="G167" s="2">
        <f t="shared" si="14"/>
        <v>6599.7</v>
      </c>
    </row>
    <row r="168" spans="1:7">
      <c r="A168" s="21" t="s">
        <v>2145</v>
      </c>
      <c r="C168" s="2" t="str">
        <f t="shared" si="10"/>
        <v>1989</v>
      </c>
      <c r="D168" s="2" t="str">
        <f t="shared" si="11"/>
        <v>1989.3 6633.4</v>
      </c>
      <c r="E168" s="2">
        <f t="shared" si="12"/>
        <v>3</v>
      </c>
      <c r="F168" s="2" t="str">
        <f t="shared" si="13"/>
        <v>6633.4</v>
      </c>
      <c r="G168" s="2">
        <f t="shared" si="14"/>
        <v>6633.4</v>
      </c>
    </row>
    <row r="169" spans="1:7">
      <c r="A169" s="21" t="s">
        <v>2146</v>
      </c>
      <c r="C169" s="2" t="str">
        <f t="shared" si="10"/>
        <v>1989</v>
      </c>
      <c r="D169" s="2" t="str">
        <f t="shared" si="11"/>
        <v>1989.4 6663.4</v>
      </c>
      <c r="E169" s="2">
        <f t="shared" si="12"/>
        <v>4</v>
      </c>
      <c r="F169" s="2" t="str">
        <f t="shared" si="13"/>
        <v>6663.4</v>
      </c>
      <c r="G169" s="2">
        <f t="shared" si="14"/>
        <v>6663.4</v>
      </c>
    </row>
    <row r="170" spans="1:7">
      <c r="A170" s="21" t="s">
        <v>2147</v>
      </c>
      <c r="C170" s="2" t="str">
        <f t="shared" si="10"/>
        <v>1990</v>
      </c>
      <c r="D170" s="2" t="str">
        <f t="shared" si="11"/>
        <v>1990.1 6743.6</v>
      </c>
      <c r="E170" s="2">
        <f t="shared" si="12"/>
        <v>1</v>
      </c>
      <c r="F170" s="2" t="str">
        <f t="shared" si="13"/>
        <v>6743.6</v>
      </c>
      <c r="G170" s="2">
        <f t="shared" si="14"/>
        <v>6743.6</v>
      </c>
    </row>
    <row r="171" spans="1:7">
      <c r="A171" s="21" t="s">
        <v>2148</v>
      </c>
      <c r="C171" s="2" t="str">
        <f t="shared" si="10"/>
        <v>1990</v>
      </c>
      <c r="D171" s="2" t="str">
        <f t="shared" si="11"/>
        <v>1990.2 6760.8</v>
      </c>
      <c r="E171" s="2">
        <f t="shared" si="12"/>
        <v>2</v>
      </c>
      <c r="F171" s="2" t="str">
        <f t="shared" si="13"/>
        <v>6760.8</v>
      </c>
      <c r="G171" s="2">
        <f t="shared" si="14"/>
        <v>6760.8</v>
      </c>
    </row>
    <row r="172" spans="1:7">
      <c r="A172" s="21" t="s">
        <v>2149</v>
      </c>
      <c r="C172" s="2" t="str">
        <f t="shared" si="10"/>
        <v>1990</v>
      </c>
      <c r="D172" s="2" t="str">
        <f t="shared" si="11"/>
        <v>1990.3 6742.6</v>
      </c>
      <c r="E172" s="2">
        <f t="shared" si="12"/>
        <v>3</v>
      </c>
      <c r="F172" s="2" t="str">
        <f t="shared" si="13"/>
        <v>6742.6</v>
      </c>
      <c r="G172" s="2">
        <f t="shared" si="14"/>
        <v>6742.6</v>
      </c>
    </row>
    <row r="173" spans="1:7">
      <c r="A173" s="21" t="s">
        <v>2150</v>
      </c>
      <c r="C173" s="2" t="str">
        <f t="shared" si="10"/>
        <v>1990</v>
      </c>
      <c r="D173" s="2" t="str">
        <f t="shared" si="11"/>
        <v>1990.4 6713.3</v>
      </c>
      <c r="E173" s="2">
        <f t="shared" si="12"/>
        <v>4</v>
      </c>
      <c r="F173" s="2" t="str">
        <f t="shared" si="13"/>
        <v>6713.3</v>
      </c>
      <c r="G173" s="2">
        <f t="shared" si="14"/>
        <v>6713.3</v>
      </c>
    </row>
    <row r="174" spans="1:7">
      <c r="A174" s="21" t="s">
        <v>2151</v>
      </c>
      <c r="C174" s="2" t="str">
        <f t="shared" si="10"/>
        <v>1991</v>
      </c>
      <c r="D174" s="2" t="str">
        <f t="shared" si="11"/>
        <v>1991.1 6667.4</v>
      </c>
      <c r="E174" s="2">
        <f t="shared" si="12"/>
        <v>1</v>
      </c>
      <c r="F174" s="2" t="str">
        <f t="shared" si="13"/>
        <v>6667.4</v>
      </c>
      <c r="G174" s="2">
        <f t="shared" si="14"/>
        <v>6667.4</v>
      </c>
    </row>
    <row r="175" spans="1:7">
      <c r="A175" s="21" t="s">
        <v>2152</v>
      </c>
      <c r="C175" s="2" t="str">
        <f t="shared" si="10"/>
        <v>1991</v>
      </c>
      <c r="D175" s="2" t="str">
        <f t="shared" si="11"/>
        <v>1991.2 6692.1</v>
      </c>
      <c r="E175" s="2">
        <f t="shared" si="12"/>
        <v>2</v>
      </c>
      <c r="F175" s="2" t="str">
        <f t="shared" si="13"/>
        <v>6692.1</v>
      </c>
      <c r="G175" s="2">
        <f t="shared" si="14"/>
        <v>6692.1</v>
      </c>
    </row>
    <row r="176" spans="1:7">
      <c r="A176" s="21" t="s">
        <v>2153</v>
      </c>
      <c r="C176" s="2" t="str">
        <f t="shared" si="10"/>
        <v>1991</v>
      </c>
      <c r="D176" s="2" t="str">
        <f t="shared" si="11"/>
        <v>1991.3 6704.7</v>
      </c>
      <c r="E176" s="2">
        <f t="shared" si="12"/>
        <v>3</v>
      </c>
      <c r="F176" s="2" t="str">
        <f t="shared" si="13"/>
        <v>6704.7</v>
      </c>
      <c r="G176" s="2">
        <f t="shared" si="14"/>
        <v>6704.7</v>
      </c>
    </row>
    <row r="177" spans="1:7">
      <c r="A177" s="21" t="s">
        <v>2154</v>
      </c>
      <c r="C177" s="2" t="str">
        <f t="shared" si="10"/>
        <v>1991</v>
      </c>
      <c r="D177" s="2" t="str">
        <f t="shared" si="11"/>
        <v>1991.4 6749.4</v>
      </c>
      <c r="E177" s="2">
        <f t="shared" si="12"/>
        <v>4</v>
      </c>
      <c r="F177" s="2" t="str">
        <f t="shared" si="13"/>
        <v>6749.4</v>
      </c>
      <c r="G177" s="2">
        <f t="shared" si="14"/>
        <v>6749.4</v>
      </c>
    </row>
    <row r="178" spans="1:7">
      <c r="A178" s="21" t="s">
        <v>2155</v>
      </c>
      <c r="C178" s="2" t="str">
        <f t="shared" si="10"/>
        <v>1992</v>
      </c>
      <c r="D178" s="2" t="str">
        <f t="shared" si="11"/>
        <v>1992.1 6811.1</v>
      </c>
      <c r="E178" s="2">
        <f t="shared" si="12"/>
        <v>1</v>
      </c>
      <c r="F178" s="2" t="str">
        <f t="shared" si="13"/>
        <v>6811.1</v>
      </c>
      <c r="G178" s="2">
        <f t="shared" si="14"/>
        <v>6811.1</v>
      </c>
    </row>
    <row r="179" spans="1:7">
      <c r="A179" s="21" t="s">
        <v>2156</v>
      </c>
      <c r="C179" s="2" t="str">
        <f t="shared" si="10"/>
        <v>1992</v>
      </c>
      <c r="D179" s="2" t="str">
        <f t="shared" si="11"/>
        <v>1992.2 6873.8</v>
      </c>
      <c r="E179" s="2">
        <f t="shared" si="12"/>
        <v>2</v>
      </c>
      <c r="F179" s="2" t="str">
        <f t="shared" si="13"/>
        <v>6873.8</v>
      </c>
      <c r="G179" s="2">
        <f t="shared" si="14"/>
        <v>6873.8</v>
      </c>
    </row>
    <row r="180" spans="1:7">
      <c r="A180" s="21" t="s">
        <v>2157</v>
      </c>
      <c r="C180" s="2" t="str">
        <f t="shared" si="10"/>
        <v>1992</v>
      </c>
      <c r="D180" s="2" t="str">
        <f t="shared" si="11"/>
        <v>1992.3 6923.3</v>
      </c>
      <c r="E180" s="2">
        <f t="shared" si="12"/>
        <v>3</v>
      </c>
      <c r="F180" s="2" t="str">
        <f t="shared" si="13"/>
        <v>6923.3</v>
      </c>
      <c r="G180" s="2">
        <f t="shared" si="14"/>
        <v>6923.3</v>
      </c>
    </row>
    <row r="181" spans="1:7">
      <c r="A181" s="21" t="s">
        <v>2158</v>
      </c>
      <c r="C181" s="2" t="str">
        <f t="shared" si="10"/>
        <v>1992</v>
      </c>
      <c r="D181" s="2" t="str">
        <f t="shared" si="11"/>
        <v>1992.4 7015.1</v>
      </c>
      <c r="E181" s="2">
        <f t="shared" si="12"/>
        <v>4</v>
      </c>
      <c r="F181" s="2" t="str">
        <f t="shared" si="13"/>
        <v>7015.1</v>
      </c>
      <c r="G181" s="2">
        <f t="shared" si="14"/>
        <v>7015.1</v>
      </c>
    </row>
    <row r="182" spans="1:7">
      <c r="A182" s="21" t="s">
        <v>2159</v>
      </c>
      <c r="C182" s="2" t="str">
        <f t="shared" si="10"/>
        <v>1993</v>
      </c>
      <c r="D182" s="2" t="str">
        <f t="shared" si="11"/>
        <v>1993.1 7020.9</v>
      </c>
      <c r="E182" s="2">
        <f t="shared" si="12"/>
        <v>1</v>
      </c>
      <c r="F182" s="2" t="str">
        <f t="shared" si="13"/>
        <v>7020.9</v>
      </c>
      <c r="G182" s="2">
        <f t="shared" si="14"/>
        <v>7020.9</v>
      </c>
    </row>
    <row r="183" spans="1:7">
      <c r="A183" s="21" t="s">
        <v>2160</v>
      </c>
      <c r="C183" s="2" t="str">
        <f t="shared" si="10"/>
        <v>1993</v>
      </c>
      <c r="D183" s="2" t="str">
        <f t="shared" si="11"/>
        <v>1993.2 7056.0</v>
      </c>
      <c r="E183" s="2">
        <f t="shared" si="12"/>
        <v>2</v>
      </c>
      <c r="F183" s="2" t="str">
        <f t="shared" si="13"/>
        <v>7056.0</v>
      </c>
      <c r="G183" s="2">
        <f t="shared" si="14"/>
        <v>7056</v>
      </c>
    </row>
    <row r="184" spans="1:7">
      <c r="A184" s="21" t="s">
        <v>2161</v>
      </c>
      <c r="C184" s="2" t="str">
        <f t="shared" si="10"/>
        <v>1993</v>
      </c>
      <c r="D184" s="2" t="str">
        <f t="shared" si="11"/>
        <v>1993.3 7092.4</v>
      </c>
      <c r="E184" s="2">
        <f t="shared" si="12"/>
        <v>3</v>
      </c>
      <c r="F184" s="2" t="str">
        <f t="shared" si="13"/>
        <v>7092.4</v>
      </c>
      <c r="G184" s="2">
        <f t="shared" si="14"/>
        <v>7092.4</v>
      </c>
    </row>
    <row r="185" spans="1:7">
      <c r="A185" s="21" t="s">
        <v>2162</v>
      </c>
      <c r="C185" s="2" t="str">
        <f t="shared" si="10"/>
        <v>1993</v>
      </c>
      <c r="D185" s="2" t="str">
        <f t="shared" si="11"/>
        <v>1993.4 7182.1</v>
      </c>
      <c r="E185" s="2">
        <f t="shared" si="12"/>
        <v>4</v>
      </c>
      <c r="F185" s="2" t="str">
        <f t="shared" si="13"/>
        <v>7182.1</v>
      </c>
      <c r="G185" s="2">
        <f t="shared" si="14"/>
        <v>7182.1</v>
      </c>
    </row>
    <row r="186" spans="1:7">
      <c r="A186" s="21" t="s">
        <v>2163</v>
      </c>
      <c r="C186" s="2" t="str">
        <f t="shared" si="10"/>
        <v>1994</v>
      </c>
      <c r="D186" s="2" t="str">
        <f t="shared" si="11"/>
        <v>1994.1 7249.8</v>
      </c>
      <c r="E186" s="2">
        <f t="shared" si="12"/>
        <v>1</v>
      </c>
      <c r="F186" s="2" t="str">
        <f t="shared" si="13"/>
        <v>7249.8</v>
      </c>
      <c r="G186" s="2">
        <f t="shared" si="14"/>
        <v>7249.8</v>
      </c>
    </row>
    <row r="187" spans="1:7">
      <c r="A187" s="21" t="s">
        <v>2164</v>
      </c>
      <c r="C187" s="2" t="str">
        <f t="shared" si="10"/>
        <v>1994</v>
      </c>
      <c r="D187" s="2" t="str">
        <f t="shared" si="11"/>
        <v>1994.2 7346.3</v>
      </c>
      <c r="E187" s="2">
        <f t="shared" si="12"/>
        <v>2</v>
      </c>
      <c r="F187" s="2" t="str">
        <f t="shared" si="13"/>
        <v>7346.3</v>
      </c>
      <c r="G187" s="2">
        <f t="shared" si="14"/>
        <v>7346.3</v>
      </c>
    </row>
    <row r="188" spans="1:7">
      <c r="A188" s="21" t="s">
        <v>2165</v>
      </c>
      <c r="C188" s="2" t="str">
        <f t="shared" si="10"/>
        <v>1994</v>
      </c>
      <c r="D188" s="2" t="str">
        <f t="shared" si="11"/>
        <v>1994.3 7385.1</v>
      </c>
      <c r="E188" s="2">
        <f t="shared" si="12"/>
        <v>3</v>
      </c>
      <c r="F188" s="2" t="str">
        <f t="shared" si="13"/>
        <v>7385.1</v>
      </c>
      <c r="G188" s="2">
        <f t="shared" si="14"/>
        <v>7385.1</v>
      </c>
    </row>
    <row r="189" spans="1:7">
      <c r="A189" s="21" t="s">
        <v>2166</v>
      </c>
      <c r="C189" s="2" t="str">
        <f t="shared" si="10"/>
        <v>1994</v>
      </c>
      <c r="D189" s="2" t="str">
        <f t="shared" si="11"/>
        <v>1994.4 7476.0</v>
      </c>
      <c r="E189" s="2">
        <f t="shared" si="12"/>
        <v>4</v>
      </c>
      <c r="F189" s="2" t="str">
        <f t="shared" si="13"/>
        <v>7476.0</v>
      </c>
      <c r="G189" s="2">
        <f t="shared" si="14"/>
        <v>7476</v>
      </c>
    </row>
    <row r="190" spans="1:7">
      <c r="A190" s="21" t="s">
        <v>2167</v>
      </c>
      <c r="C190" s="2" t="str">
        <f t="shared" si="10"/>
        <v>1995</v>
      </c>
      <c r="D190" s="2" t="str">
        <f t="shared" si="11"/>
        <v>1995.1 7510.2</v>
      </c>
      <c r="E190" s="2">
        <f t="shared" si="12"/>
        <v>1</v>
      </c>
      <c r="F190" s="2" t="str">
        <f t="shared" si="13"/>
        <v>7510.2</v>
      </c>
      <c r="G190" s="2">
        <f t="shared" si="14"/>
        <v>7510.2</v>
      </c>
    </row>
    <row r="191" spans="1:7">
      <c r="A191" s="21" t="s">
        <v>2168</v>
      </c>
      <c r="C191" s="2" t="str">
        <f t="shared" si="10"/>
        <v>1995</v>
      </c>
      <c r="D191" s="2" t="str">
        <f t="shared" si="11"/>
        <v>1995.2 7528.6</v>
      </c>
      <c r="E191" s="2">
        <f t="shared" si="12"/>
        <v>2</v>
      </c>
      <c r="F191" s="2" t="str">
        <f t="shared" si="13"/>
        <v>7528.6</v>
      </c>
      <c r="G191" s="2">
        <f t="shared" si="14"/>
        <v>7528.6</v>
      </c>
    </row>
    <row r="192" spans="1:7">
      <c r="A192" s="21" t="s">
        <v>2169</v>
      </c>
      <c r="C192" s="2" t="str">
        <f t="shared" si="10"/>
        <v>1995</v>
      </c>
      <c r="D192" s="2" t="str">
        <f t="shared" si="11"/>
        <v>1995.3 7572.3</v>
      </c>
      <c r="E192" s="2">
        <f t="shared" si="12"/>
        <v>3</v>
      </c>
      <c r="F192" s="2" t="str">
        <f t="shared" si="13"/>
        <v>7572.3</v>
      </c>
      <c r="G192" s="2">
        <f t="shared" si="14"/>
        <v>7572.3</v>
      </c>
    </row>
    <row r="193" spans="1:7">
      <c r="A193" s="21" t="s">
        <v>2170</v>
      </c>
      <c r="C193" s="2" t="str">
        <f t="shared" si="10"/>
        <v>1995</v>
      </c>
      <c r="D193" s="2" t="str">
        <f t="shared" si="11"/>
        <v>1995.4 7645.2</v>
      </c>
      <c r="E193" s="2">
        <f t="shared" si="12"/>
        <v>4</v>
      </c>
      <c r="F193" s="2" t="str">
        <f t="shared" si="13"/>
        <v>7645.2</v>
      </c>
      <c r="G193" s="2">
        <f t="shared" si="14"/>
        <v>7645.2</v>
      </c>
    </row>
    <row r="194" spans="1:7">
      <c r="A194" s="21" t="s">
        <v>2171</v>
      </c>
      <c r="C194" s="2" t="str">
        <f t="shared" si="10"/>
        <v>1996</v>
      </c>
      <c r="D194" s="2" t="str">
        <f t="shared" si="11"/>
        <v>1996.1 7703.1</v>
      </c>
      <c r="E194" s="2">
        <f t="shared" si="12"/>
        <v>1</v>
      </c>
      <c r="F194" s="2" t="str">
        <f t="shared" si="13"/>
        <v>7703.1</v>
      </c>
      <c r="G194" s="2">
        <f t="shared" si="14"/>
        <v>7703.1</v>
      </c>
    </row>
    <row r="195" spans="1:7">
      <c r="A195" s="21" t="s">
        <v>2172</v>
      </c>
      <c r="C195" s="2" t="str">
        <f t="shared" si="10"/>
        <v>1996</v>
      </c>
      <c r="D195" s="2" t="str">
        <f t="shared" si="11"/>
        <v>1996.2 7820.4</v>
      </c>
      <c r="E195" s="2">
        <f t="shared" si="12"/>
        <v>2</v>
      </c>
      <c r="F195" s="2" t="str">
        <f t="shared" si="13"/>
        <v>7820.4</v>
      </c>
      <c r="G195" s="2">
        <f t="shared" si="14"/>
        <v>7820.4</v>
      </c>
    </row>
    <row r="196" spans="1:7">
      <c r="A196" s="21" t="s">
        <v>2173</v>
      </c>
      <c r="C196" s="2" t="str">
        <f t="shared" si="10"/>
        <v>1996</v>
      </c>
      <c r="D196" s="2" t="str">
        <f t="shared" si="11"/>
        <v>1996.3 7853.5</v>
      </c>
      <c r="E196" s="2">
        <f t="shared" si="12"/>
        <v>3</v>
      </c>
      <c r="F196" s="2" t="str">
        <f t="shared" si="13"/>
        <v>7853.5</v>
      </c>
      <c r="G196" s="2">
        <f t="shared" si="14"/>
        <v>7853.5</v>
      </c>
    </row>
    <row r="197" spans="1:7">
      <c r="A197" s="21" t="s">
        <v>2174</v>
      </c>
      <c r="C197" s="2" t="str">
        <f t="shared" si="10"/>
        <v>1996</v>
      </c>
      <c r="D197" s="2" t="str">
        <f t="shared" si="11"/>
        <v>1996.4 7947.9</v>
      </c>
      <c r="E197" s="2">
        <f t="shared" si="12"/>
        <v>4</v>
      </c>
      <c r="F197" s="2" t="str">
        <f t="shared" si="13"/>
        <v>7947.9</v>
      </c>
      <c r="G197" s="2">
        <f t="shared" si="14"/>
        <v>7947.9</v>
      </c>
    </row>
    <row r="198" spans="1:7">
      <c r="A198" s="21" t="s">
        <v>2175</v>
      </c>
      <c r="C198" s="2" t="str">
        <f t="shared" si="10"/>
        <v>1997</v>
      </c>
      <c r="D198" s="2" t="str">
        <f t="shared" si="11"/>
        <v>1997.1 8025.1</v>
      </c>
      <c r="E198" s="2">
        <f t="shared" si="12"/>
        <v>1</v>
      </c>
      <c r="F198" s="2" t="str">
        <f t="shared" si="13"/>
        <v>8025.1</v>
      </c>
      <c r="G198" s="2">
        <f t="shared" si="14"/>
        <v>8025.1</v>
      </c>
    </row>
    <row r="199" spans="1:7">
      <c r="A199" s="21" t="s">
        <v>2176</v>
      </c>
      <c r="C199" s="2" t="str">
        <f t="shared" si="10"/>
        <v>1997</v>
      </c>
      <c r="D199" s="2" t="str">
        <f t="shared" si="11"/>
        <v>1997.2 8145.6</v>
      </c>
      <c r="E199" s="2">
        <f t="shared" si="12"/>
        <v>2</v>
      </c>
      <c r="F199" s="2" t="str">
        <f t="shared" si="13"/>
        <v>8145.6</v>
      </c>
      <c r="G199" s="2">
        <f t="shared" si="14"/>
        <v>8145.6</v>
      </c>
    </row>
    <row r="200" spans="1:7">
      <c r="A200" s="21" t="s">
        <v>2177</v>
      </c>
      <c r="C200" s="2" t="str">
        <f t="shared" si="10"/>
        <v>1997</v>
      </c>
      <c r="D200" s="2" t="str">
        <f t="shared" si="11"/>
        <v>1997.3 8225.1</v>
      </c>
      <c r="E200" s="2">
        <f t="shared" si="12"/>
        <v>3</v>
      </c>
      <c r="F200" s="2" t="str">
        <f t="shared" si="13"/>
        <v>8225.1</v>
      </c>
      <c r="G200" s="2">
        <f t="shared" si="14"/>
        <v>8225.1</v>
      </c>
    </row>
    <row r="201" spans="1:7">
      <c r="A201" s="21" t="s">
        <v>2178</v>
      </c>
      <c r="C201" s="2" t="str">
        <f t="shared" si="10"/>
        <v>1997</v>
      </c>
      <c r="D201" s="2" t="str">
        <f t="shared" si="11"/>
        <v>1997.4 8276.9</v>
      </c>
      <c r="E201" s="2">
        <f t="shared" si="12"/>
        <v>4</v>
      </c>
      <c r="F201" s="2" t="str">
        <f t="shared" si="13"/>
        <v>8276.9</v>
      </c>
      <c r="G201" s="2">
        <f t="shared" si="14"/>
        <v>8276.9</v>
      </c>
    </row>
    <row r="202" spans="1:7">
      <c r="A202" s="21" t="s">
        <v>2179</v>
      </c>
      <c r="C202" s="2" t="str">
        <f t="shared" si="10"/>
        <v>1998</v>
      </c>
      <c r="D202" s="2" t="str">
        <f t="shared" si="11"/>
        <v>1998.1 8405.4</v>
      </c>
      <c r="E202" s="2">
        <f t="shared" si="12"/>
        <v>1</v>
      </c>
      <c r="F202" s="2" t="str">
        <f t="shared" si="13"/>
        <v>8405.4</v>
      </c>
      <c r="G202" s="2">
        <f t="shared" si="14"/>
        <v>8405.4</v>
      </c>
    </row>
    <row r="203" spans="1:7">
      <c r="A203" s="21" t="s">
        <v>2180</v>
      </c>
      <c r="C203" s="2" t="str">
        <f t="shared" ref="C203:C219" si="15">LEFT(A203,4)</f>
        <v>1998</v>
      </c>
      <c r="D203" s="2" t="str">
        <f t="shared" ref="D203:D219" si="16">TRIM(A203)</f>
        <v>1998.2 8448.7</v>
      </c>
      <c r="E203" s="2">
        <f t="shared" ref="E203:E219" si="17">VALUE(MID(A203,6,1))</f>
        <v>2</v>
      </c>
      <c r="F203" s="2" t="str">
        <f t="shared" ref="F203:F219" si="18">MID(D203,8,8)</f>
        <v>8448.7</v>
      </c>
      <c r="G203" s="2">
        <f t="shared" ref="G203:G219" si="19">VALUE(F203)</f>
        <v>8448.7000000000007</v>
      </c>
    </row>
    <row r="204" spans="1:7">
      <c r="A204" s="21" t="s">
        <v>2181</v>
      </c>
      <c r="C204" s="2" t="str">
        <f t="shared" si="15"/>
        <v>1998</v>
      </c>
      <c r="D204" s="2" t="str">
        <f t="shared" si="16"/>
        <v>1998.3 8517.6</v>
      </c>
      <c r="E204" s="2">
        <f t="shared" si="17"/>
        <v>3</v>
      </c>
      <c r="F204" s="2" t="str">
        <f t="shared" si="18"/>
        <v>8517.6</v>
      </c>
      <c r="G204" s="2">
        <f t="shared" si="19"/>
        <v>8517.6</v>
      </c>
    </row>
    <row r="205" spans="1:7">
      <c r="A205" s="21" t="s">
        <v>2182</v>
      </c>
      <c r="C205" s="2" t="str">
        <f t="shared" si="15"/>
        <v>1998</v>
      </c>
      <c r="D205" s="2" t="str">
        <f t="shared" si="16"/>
        <v>1998.4 8662.0</v>
      </c>
      <c r="E205" s="2">
        <f t="shared" si="17"/>
        <v>4</v>
      </c>
      <c r="F205" s="2" t="str">
        <f t="shared" si="18"/>
        <v>8662.0</v>
      </c>
      <c r="G205" s="2">
        <f t="shared" si="19"/>
        <v>8662</v>
      </c>
    </row>
    <row r="206" spans="1:7">
      <c r="A206" s="21" t="s">
        <v>2183</v>
      </c>
      <c r="C206" s="2" t="str">
        <f t="shared" si="15"/>
        <v>1999</v>
      </c>
      <c r="D206" s="2" t="str">
        <f t="shared" si="16"/>
        <v>1999.1 8755.5</v>
      </c>
      <c r="E206" s="2">
        <f t="shared" si="17"/>
        <v>1</v>
      </c>
      <c r="F206" s="2" t="str">
        <f t="shared" si="18"/>
        <v>8755.5</v>
      </c>
      <c r="G206" s="2">
        <f t="shared" si="19"/>
        <v>8755.5</v>
      </c>
    </row>
    <row r="207" spans="1:7">
      <c r="A207" s="21" t="s">
        <v>2184</v>
      </c>
      <c r="C207" s="2" t="str">
        <f t="shared" si="15"/>
        <v>1999</v>
      </c>
      <c r="D207" s="2" t="str">
        <f t="shared" si="16"/>
        <v>1999.2 8801.8</v>
      </c>
      <c r="E207" s="2">
        <f t="shared" si="17"/>
        <v>2</v>
      </c>
      <c r="F207" s="2" t="str">
        <f t="shared" si="18"/>
        <v>8801.8</v>
      </c>
      <c r="G207" s="2">
        <f t="shared" si="19"/>
        <v>8801.7999999999993</v>
      </c>
    </row>
    <row r="208" spans="1:7">
      <c r="A208" s="21" t="s">
        <v>2185</v>
      </c>
      <c r="C208" s="2" t="str">
        <f t="shared" si="15"/>
        <v>1999</v>
      </c>
      <c r="D208" s="2" t="str">
        <f t="shared" si="16"/>
        <v>1999.3 8906.4</v>
      </c>
      <c r="E208" s="2">
        <f t="shared" si="17"/>
        <v>3</v>
      </c>
      <c r="F208" s="2" t="str">
        <f t="shared" si="18"/>
        <v>8906.4</v>
      </c>
      <c r="G208" s="2">
        <f t="shared" si="19"/>
        <v>8906.4</v>
      </c>
    </row>
    <row r="209" spans="1:7">
      <c r="A209" s="21" t="s">
        <v>2186</v>
      </c>
      <c r="C209" s="2" t="str">
        <f t="shared" si="15"/>
        <v>1999</v>
      </c>
      <c r="D209" s="2" t="str">
        <f t="shared" si="16"/>
        <v>1999.4 9071.1</v>
      </c>
      <c r="E209" s="2">
        <f t="shared" si="17"/>
        <v>4</v>
      </c>
      <c r="F209" s="2" t="str">
        <f t="shared" si="18"/>
        <v>9071.1</v>
      </c>
      <c r="G209" s="2">
        <f t="shared" si="19"/>
        <v>9071.1</v>
      </c>
    </row>
    <row r="210" spans="1:7">
      <c r="A210" s="21" t="s">
        <v>2187</v>
      </c>
      <c r="C210" s="2" t="str">
        <f t="shared" si="15"/>
        <v>2000</v>
      </c>
      <c r="D210" s="2" t="str">
        <f t="shared" si="16"/>
        <v>2000.1 9119.7</v>
      </c>
      <c r="E210" s="2">
        <f t="shared" si="17"/>
        <v>1</v>
      </c>
      <c r="F210" s="2" t="str">
        <f t="shared" si="18"/>
        <v>9119.7</v>
      </c>
      <c r="G210" s="2">
        <f t="shared" si="19"/>
        <v>9119.7000000000007</v>
      </c>
    </row>
    <row r="211" spans="1:7">
      <c r="A211" s="21" t="s">
        <v>2188</v>
      </c>
      <c r="C211" s="2" t="str">
        <f t="shared" si="15"/>
        <v>2000</v>
      </c>
      <c r="D211" s="2" t="str">
        <f t="shared" si="16"/>
        <v>2000.2 9233.0</v>
      </c>
      <c r="E211" s="2">
        <f t="shared" si="17"/>
        <v>2</v>
      </c>
      <c r="F211" s="2" t="str">
        <f t="shared" si="18"/>
        <v>9233.0</v>
      </c>
      <c r="G211" s="2">
        <f t="shared" si="19"/>
        <v>9233</v>
      </c>
    </row>
    <row r="212" spans="1:7">
      <c r="A212" s="21" t="s">
        <v>2189</v>
      </c>
      <c r="C212" s="2" t="str">
        <f t="shared" si="15"/>
        <v>2000</v>
      </c>
      <c r="D212" s="2" t="str">
        <f t="shared" si="16"/>
        <v>2000.3 9238.2</v>
      </c>
      <c r="E212" s="2">
        <f t="shared" si="17"/>
        <v>3</v>
      </c>
      <c r="F212" s="2" t="str">
        <f t="shared" si="18"/>
        <v>9238.2</v>
      </c>
      <c r="G212" s="2">
        <f t="shared" si="19"/>
        <v>9238.2000000000007</v>
      </c>
    </row>
    <row r="213" spans="1:7">
      <c r="A213" s="21" t="s">
        <v>2190</v>
      </c>
      <c r="C213" s="2" t="str">
        <f t="shared" si="15"/>
        <v>2000</v>
      </c>
      <c r="D213" s="2" t="str">
        <f t="shared" si="16"/>
        <v>2000.4 9274.0</v>
      </c>
      <c r="E213" s="2">
        <f t="shared" si="17"/>
        <v>4</v>
      </c>
      <c r="F213" s="2" t="str">
        <f t="shared" si="18"/>
        <v>9274.0</v>
      </c>
      <c r="G213" s="2">
        <f t="shared" si="19"/>
        <v>9274</v>
      </c>
    </row>
    <row r="214" spans="1:7">
      <c r="A214" s="21" t="s">
        <v>2191</v>
      </c>
      <c r="C214" s="2" t="str">
        <f t="shared" si="15"/>
        <v>2001</v>
      </c>
      <c r="D214" s="2" t="str">
        <f t="shared" si="16"/>
        <v>2001.1 9241.7</v>
      </c>
      <c r="E214" s="2">
        <f t="shared" si="17"/>
        <v>1</v>
      </c>
      <c r="F214" s="2" t="str">
        <f t="shared" si="18"/>
        <v>9241.7</v>
      </c>
      <c r="G214" s="2">
        <f t="shared" si="19"/>
        <v>9241.7000000000007</v>
      </c>
    </row>
    <row r="215" spans="1:7">
      <c r="A215" s="21" t="s">
        <v>2192</v>
      </c>
      <c r="C215" s="2" t="str">
        <f t="shared" si="15"/>
        <v>2001</v>
      </c>
      <c r="D215" s="2" t="str">
        <f t="shared" si="16"/>
        <v>2001.2 9224.3</v>
      </c>
      <c r="E215" s="2">
        <f t="shared" si="17"/>
        <v>2</v>
      </c>
      <c r="F215" s="2" t="str">
        <f t="shared" si="18"/>
        <v>9224.3</v>
      </c>
      <c r="G215" s="2">
        <f t="shared" si="19"/>
        <v>9224.2999999999993</v>
      </c>
    </row>
    <row r="216" spans="1:7">
      <c r="A216" s="21" t="s">
        <v>2193</v>
      </c>
      <c r="C216" s="2" t="str">
        <f t="shared" si="15"/>
        <v>2001</v>
      </c>
      <c r="D216" s="2" t="str">
        <f t="shared" si="16"/>
        <v>2001.3 9199.8</v>
      </c>
      <c r="E216" s="2">
        <f t="shared" si="17"/>
        <v>3</v>
      </c>
      <c r="F216" s="2" t="str">
        <f t="shared" si="18"/>
        <v>9199.8</v>
      </c>
      <c r="G216" s="2">
        <f t="shared" si="19"/>
        <v>9199.7999999999993</v>
      </c>
    </row>
    <row r="217" spans="1:7">
      <c r="A217" s="21" t="s">
        <v>2194</v>
      </c>
      <c r="C217" s="2" t="str">
        <f t="shared" si="15"/>
        <v>2001</v>
      </c>
      <c r="D217" s="2" t="str">
        <f t="shared" si="16"/>
        <v>2001.4 9283.5</v>
      </c>
      <c r="E217" s="2">
        <f t="shared" si="17"/>
        <v>4</v>
      </c>
      <c r="F217" s="2" t="str">
        <f t="shared" si="18"/>
        <v>9283.5</v>
      </c>
      <c r="G217" s="2">
        <f t="shared" si="19"/>
        <v>9283.5</v>
      </c>
    </row>
    <row r="218" spans="1:7">
      <c r="A218" s="21" t="s">
        <v>2195</v>
      </c>
      <c r="C218" s="2" t="str">
        <f t="shared" si="15"/>
        <v>2002</v>
      </c>
      <c r="D218" s="2" t="str">
        <f t="shared" si="16"/>
        <v>2002.1 9367.5</v>
      </c>
      <c r="E218" s="2">
        <f t="shared" si="17"/>
        <v>1</v>
      </c>
      <c r="F218" s="2" t="str">
        <f t="shared" si="18"/>
        <v>9367.5</v>
      </c>
      <c r="G218" s="2">
        <f t="shared" si="19"/>
        <v>9367.5</v>
      </c>
    </row>
    <row r="219" spans="1:7">
      <c r="A219" s="21" t="s">
        <v>2196</v>
      </c>
      <c r="C219" s="2" t="str">
        <f t="shared" si="15"/>
        <v>2002</v>
      </c>
      <c r="D219" s="2" t="str">
        <f t="shared" si="16"/>
        <v>2002.2 9379.0</v>
      </c>
      <c r="E219" s="2">
        <f t="shared" si="17"/>
        <v>2</v>
      </c>
      <c r="F219" s="2" t="str">
        <f t="shared" si="18"/>
        <v>9379.0</v>
      </c>
      <c r="G219" s="2">
        <f t="shared" si="19"/>
        <v>9379</v>
      </c>
    </row>
  </sheetData>
  <hyperlinks>
    <hyperlink ref="A1" r:id="rId1" xr:uid="{1D84FCB2-EA9B-471F-B29F-1A8DACF3D7AA}"/>
  </hyperlinks>
  <pageMargins left="0.75" right="0.75" top="1" bottom="1" header="0.5" footer="0.5"/>
  <pageSetup orientation="portrait" r:id="rId2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459-8EBF-4E85-8821-ED2B48731B05}">
  <sheetPr codeName="Sheet25"/>
  <dimension ref="A1:F65"/>
  <sheetViews>
    <sheetView workbookViewId="0">
      <selection activeCell="F3" sqref="F3"/>
    </sheetView>
  </sheetViews>
  <sheetFormatPr defaultRowHeight="12.75"/>
  <cols>
    <col min="1" max="1" width="13.85546875" style="2" customWidth="1"/>
    <col min="2" max="16384" width="9.140625" style="2"/>
  </cols>
  <sheetData>
    <row r="1" spans="1:6" ht="13.5" thickBot="1">
      <c r="A1" s="22" t="s">
        <v>2197</v>
      </c>
      <c r="B1" s="2" t="s">
        <v>2198</v>
      </c>
      <c r="C1" s="2" t="s">
        <v>2199</v>
      </c>
      <c r="D1" s="23" t="s">
        <v>2200</v>
      </c>
      <c r="E1" s="23" t="s">
        <v>2201</v>
      </c>
      <c r="F1" s="24" t="s">
        <v>144</v>
      </c>
    </row>
    <row r="2" spans="1:6" ht="13.5" thickTop="1">
      <c r="A2" s="25" t="s">
        <v>2202</v>
      </c>
    </row>
    <row r="3" spans="1:6">
      <c r="A3" s="25" t="s">
        <v>2203</v>
      </c>
      <c r="B3" s="2">
        <f>FIND("'",A3,1)</f>
        <v>4</v>
      </c>
      <c r="C3" s="2">
        <f>FIND("-",A3,1)</f>
        <v>10</v>
      </c>
      <c r="D3" s="2" t="str">
        <f>LEFT(A3,B3-1)</f>
        <v>100</v>
      </c>
      <c r="E3" s="2" t="str">
        <f>MID(A3,C3+1,2)</f>
        <v>65</v>
      </c>
      <c r="F3" s="2" t="str">
        <f>MID(A3,C3+3,LEN(A3)-(C3+2))</f>
        <v>XL</v>
      </c>
    </row>
    <row r="4" spans="1:6">
      <c r="A4" s="25" t="s">
        <v>2204</v>
      </c>
      <c r="B4" s="2">
        <f t="shared" ref="B4:B65" si="0">FIND("'",A4,1)</f>
        <v>4</v>
      </c>
      <c r="C4" s="2">
        <f t="shared" ref="C4:C65" si="1">FIND("-",A4,1)</f>
        <v>10</v>
      </c>
      <c r="D4" s="2" t="str">
        <f t="shared" ref="D4:D65" si="2">LEFT(A4,B4-1)</f>
        <v>100</v>
      </c>
      <c r="E4" s="2" t="str">
        <f t="shared" ref="E4:E65" si="3">MID(A4,C4+1,2)</f>
        <v>65</v>
      </c>
      <c r="F4" s="2" t="str">
        <f t="shared" ref="F4:F65" si="4">MID(A4,C4+3,LEN(A4)-(C4+2))</f>
        <v>XXL</v>
      </c>
    </row>
    <row r="5" spans="1:6">
      <c r="A5" s="25" t="s">
        <v>2205</v>
      </c>
      <c r="B5" s="2">
        <f t="shared" si="0"/>
        <v>4</v>
      </c>
      <c r="C5" s="2">
        <f t="shared" si="1"/>
        <v>10</v>
      </c>
      <c r="D5" s="2" t="str">
        <f t="shared" si="2"/>
        <v>100</v>
      </c>
      <c r="E5" s="2" t="str">
        <f t="shared" si="3"/>
        <v>06</v>
      </c>
      <c r="F5" s="2" t="str">
        <f t="shared" si="4"/>
        <v>M</v>
      </c>
    </row>
    <row r="6" spans="1:6">
      <c r="A6" s="25" t="s">
        <v>2206</v>
      </c>
      <c r="B6" s="2">
        <f t="shared" si="0"/>
        <v>4</v>
      </c>
      <c r="C6" s="2">
        <f t="shared" si="1"/>
        <v>10</v>
      </c>
      <c r="D6" s="2" t="str">
        <f t="shared" si="2"/>
        <v>100</v>
      </c>
      <c r="E6" s="2" t="str">
        <f t="shared" si="3"/>
        <v>06</v>
      </c>
      <c r="F6" s="2" t="str">
        <f t="shared" si="4"/>
        <v>L</v>
      </c>
    </row>
    <row r="7" spans="1:6">
      <c r="A7" s="25" t="s">
        <v>2207</v>
      </c>
      <c r="B7" s="2">
        <f t="shared" si="0"/>
        <v>4</v>
      </c>
      <c r="C7" s="2">
        <f t="shared" si="1"/>
        <v>10</v>
      </c>
      <c r="D7" s="2" t="str">
        <f t="shared" si="2"/>
        <v>100</v>
      </c>
      <c r="E7" s="2" t="str">
        <f t="shared" si="3"/>
        <v>06</v>
      </c>
      <c r="F7" s="2" t="str">
        <f t="shared" si="4"/>
        <v>XL</v>
      </c>
    </row>
    <row r="8" spans="1:6">
      <c r="A8" s="25" t="s">
        <v>2208</v>
      </c>
      <c r="B8" s="2">
        <f t="shared" si="0"/>
        <v>4</v>
      </c>
      <c r="C8" s="2">
        <f t="shared" si="1"/>
        <v>10</v>
      </c>
      <c r="D8" s="2" t="str">
        <f t="shared" si="2"/>
        <v>100</v>
      </c>
      <c r="E8" s="2" t="str">
        <f t="shared" si="3"/>
        <v>06</v>
      </c>
      <c r="F8" s="2" t="str">
        <f t="shared" si="4"/>
        <v>XXL</v>
      </c>
    </row>
    <row r="9" spans="1:6">
      <c r="A9" s="25" t="s">
        <v>2209</v>
      </c>
      <c r="B9" s="2">
        <f t="shared" si="0"/>
        <v>4</v>
      </c>
      <c r="C9" s="2">
        <f t="shared" si="1"/>
        <v>10</v>
      </c>
      <c r="D9" s="2" t="str">
        <f t="shared" si="2"/>
        <v>100</v>
      </c>
      <c r="E9" s="2" t="str">
        <f t="shared" si="3"/>
        <v>05</v>
      </c>
      <c r="F9" s="2" t="str">
        <f t="shared" si="4"/>
        <v>M</v>
      </c>
    </row>
    <row r="10" spans="1:6">
      <c r="A10" s="25" t="s">
        <v>2210</v>
      </c>
      <c r="B10" s="2">
        <f t="shared" si="0"/>
        <v>4</v>
      </c>
      <c r="C10" s="2">
        <f t="shared" si="1"/>
        <v>10</v>
      </c>
      <c r="D10" s="2" t="str">
        <f t="shared" si="2"/>
        <v>100</v>
      </c>
      <c r="E10" s="2" t="str">
        <f t="shared" si="3"/>
        <v>05</v>
      </c>
      <c r="F10" s="2" t="str">
        <f t="shared" si="4"/>
        <v>L</v>
      </c>
    </row>
    <row r="11" spans="1:6">
      <c r="A11" s="25" t="s">
        <v>2211</v>
      </c>
      <c r="B11" s="2">
        <f t="shared" si="0"/>
        <v>4</v>
      </c>
      <c r="C11" s="2">
        <f t="shared" si="1"/>
        <v>10</v>
      </c>
      <c r="D11" s="2" t="str">
        <f t="shared" si="2"/>
        <v>100</v>
      </c>
      <c r="E11" s="2" t="str">
        <f t="shared" si="3"/>
        <v>05</v>
      </c>
      <c r="F11" s="2" t="str">
        <f t="shared" si="4"/>
        <v>XL</v>
      </c>
    </row>
    <row r="12" spans="1:6">
      <c r="A12" s="25" t="s">
        <v>2212</v>
      </c>
      <c r="B12" s="2">
        <f t="shared" si="0"/>
        <v>4</v>
      </c>
      <c r="C12" s="2">
        <f t="shared" si="1"/>
        <v>10</v>
      </c>
      <c r="D12" s="2" t="str">
        <f t="shared" si="2"/>
        <v>100</v>
      </c>
      <c r="E12" s="2" t="str">
        <f t="shared" si="3"/>
        <v>05</v>
      </c>
      <c r="F12" s="2" t="str">
        <f t="shared" si="4"/>
        <v>XXL</v>
      </c>
    </row>
    <row r="13" spans="1:6">
      <c r="A13" s="25" t="s">
        <v>2213</v>
      </c>
      <c r="B13" s="2">
        <f t="shared" si="0"/>
        <v>4</v>
      </c>
      <c r="C13" s="2">
        <f t="shared" si="1"/>
        <v>10</v>
      </c>
      <c r="D13" s="2" t="str">
        <f t="shared" si="2"/>
        <v>100</v>
      </c>
      <c r="E13" s="2" t="str">
        <f t="shared" si="3"/>
        <v>04</v>
      </c>
      <c r="F13" s="2" t="str">
        <f t="shared" si="4"/>
        <v>S</v>
      </c>
    </row>
    <row r="14" spans="1:6">
      <c r="A14" s="25" t="s">
        <v>2214</v>
      </c>
      <c r="B14" s="2">
        <f t="shared" si="0"/>
        <v>4</v>
      </c>
      <c r="C14" s="2">
        <f t="shared" si="1"/>
        <v>10</v>
      </c>
      <c r="D14" s="2" t="str">
        <f t="shared" si="2"/>
        <v>100</v>
      </c>
      <c r="E14" s="2" t="str">
        <f t="shared" si="3"/>
        <v>04</v>
      </c>
      <c r="F14" s="2" t="str">
        <f t="shared" si="4"/>
        <v>M</v>
      </c>
    </row>
    <row r="15" spans="1:6">
      <c r="A15" s="25" t="s">
        <v>2215</v>
      </c>
      <c r="B15" s="2">
        <f t="shared" si="0"/>
        <v>4</v>
      </c>
      <c r="C15" s="2">
        <f t="shared" si="1"/>
        <v>10</v>
      </c>
      <c r="D15" s="2" t="str">
        <f t="shared" si="2"/>
        <v>100</v>
      </c>
      <c r="E15" s="2" t="str">
        <f t="shared" si="3"/>
        <v>04</v>
      </c>
      <c r="F15" s="2" t="str">
        <f t="shared" si="4"/>
        <v>L</v>
      </c>
    </row>
    <row r="16" spans="1:6">
      <c r="A16" s="25" t="s">
        <v>2216</v>
      </c>
      <c r="B16" s="2">
        <f t="shared" si="0"/>
        <v>4</v>
      </c>
      <c r="C16" s="2">
        <f t="shared" si="1"/>
        <v>10</v>
      </c>
      <c r="D16" s="2" t="str">
        <f t="shared" si="2"/>
        <v>100</v>
      </c>
      <c r="E16" s="2" t="str">
        <f t="shared" si="3"/>
        <v>04</v>
      </c>
      <c r="F16" s="2" t="str">
        <f t="shared" si="4"/>
        <v>XL</v>
      </c>
    </row>
    <row r="17" spans="1:6">
      <c r="A17" s="25" t="s">
        <v>2217</v>
      </c>
      <c r="B17" s="2">
        <f t="shared" si="0"/>
        <v>4</v>
      </c>
      <c r="C17" s="2">
        <f t="shared" si="1"/>
        <v>10</v>
      </c>
      <c r="D17" s="2" t="str">
        <f t="shared" si="2"/>
        <v>100</v>
      </c>
      <c r="E17" s="2" t="str">
        <f t="shared" si="3"/>
        <v>04</v>
      </c>
      <c r="F17" s="2" t="str">
        <f t="shared" si="4"/>
        <v>XXL</v>
      </c>
    </row>
    <row r="18" spans="1:6">
      <c r="A18" s="25" t="s">
        <v>2218</v>
      </c>
      <c r="B18" s="2">
        <f t="shared" si="0"/>
        <v>4</v>
      </c>
      <c r="C18" s="2">
        <f t="shared" si="1"/>
        <v>10</v>
      </c>
      <c r="D18" s="2" t="str">
        <f t="shared" si="2"/>
        <v>100</v>
      </c>
      <c r="E18" s="2" t="str">
        <f t="shared" si="3"/>
        <v>02</v>
      </c>
      <c r="F18" s="2" t="str">
        <f t="shared" si="4"/>
        <v>S</v>
      </c>
    </row>
    <row r="19" spans="1:6">
      <c r="A19" s="25" t="s">
        <v>2219</v>
      </c>
      <c r="B19" s="2">
        <f t="shared" si="0"/>
        <v>4</v>
      </c>
      <c r="C19" s="2">
        <f t="shared" si="1"/>
        <v>10</v>
      </c>
      <c r="D19" s="2" t="str">
        <f t="shared" si="2"/>
        <v>100</v>
      </c>
      <c r="E19" s="2" t="str">
        <f t="shared" si="3"/>
        <v>02</v>
      </c>
      <c r="F19" s="2" t="str">
        <f t="shared" si="4"/>
        <v>M</v>
      </c>
    </row>
    <row r="20" spans="1:6">
      <c r="A20" s="25" t="s">
        <v>2220</v>
      </c>
      <c r="B20" s="2">
        <f t="shared" si="0"/>
        <v>4</v>
      </c>
      <c r="C20" s="2">
        <f t="shared" si="1"/>
        <v>10</v>
      </c>
      <c r="D20" s="2" t="str">
        <f t="shared" si="2"/>
        <v>100</v>
      </c>
      <c r="E20" s="2" t="str">
        <f t="shared" si="3"/>
        <v>02</v>
      </c>
      <c r="F20" s="2" t="str">
        <f t="shared" si="4"/>
        <v>L</v>
      </c>
    </row>
    <row r="21" spans="1:6">
      <c r="A21" s="25" t="s">
        <v>2221</v>
      </c>
      <c r="B21" s="2">
        <f t="shared" si="0"/>
        <v>4</v>
      </c>
      <c r="C21" s="2">
        <f t="shared" si="1"/>
        <v>10</v>
      </c>
      <c r="D21" s="2" t="str">
        <f t="shared" si="2"/>
        <v>100</v>
      </c>
      <c r="E21" s="2" t="str">
        <f t="shared" si="3"/>
        <v>02</v>
      </c>
      <c r="F21" s="2" t="str">
        <f t="shared" si="4"/>
        <v>XL</v>
      </c>
    </row>
    <row r="22" spans="1:6">
      <c r="A22" s="25" t="s">
        <v>2222</v>
      </c>
      <c r="B22" s="2">
        <f t="shared" si="0"/>
        <v>4</v>
      </c>
      <c r="C22" s="2">
        <f t="shared" si="1"/>
        <v>10</v>
      </c>
      <c r="D22" s="2" t="str">
        <f t="shared" si="2"/>
        <v>100</v>
      </c>
      <c r="E22" s="2" t="str">
        <f t="shared" si="3"/>
        <v>02</v>
      </c>
      <c r="F22" s="2" t="str">
        <f t="shared" si="4"/>
        <v>XXL</v>
      </c>
    </row>
    <row r="23" spans="1:6">
      <c r="A23" s="25" t="s">
        <v>2223</v>
      </c>
      <c r="B23" s="2">
        <f t="shared" si="0"/>
        <v>4</v>
      </c>
      <c r="C23" s="2">
        <f t="shared" si="1"/>
        <v>10</v>
      </c>
      <c r="D23" s="2" t="str">
        <f t="shared" si="2"/>
        <v>100</v>
      </c>
      <c r="E23" s="2" t="str">
        <f t="shared" si="3"/>
        <v>01</v>
      </c>
      <c r="F23" s="2" t="str">
        <f t="shared" si="4"/>
        <v>S</v>
      </c>
    </row>
    <row r="24" spans="1:6">
      <c r="A24" s="25" t="s">
        <v>2224</v>
      </c>
      <c r="B24" s="2">
        <f t="shared" si="0"/>
        <v>4</v>
      </c>
      <c r="C24" s="2">
        <f t="shared" si="1"/>
        <v>10</v>
      </c>
      <c r="D24" s="2" t="str">
        <f t="shared" si="2"/>
        <v>100</v>
      </c>
      <c r="E24" s="2" t="str">
        <f t="shared" si="3"/>
        <v>01</v>
      </c>
      <c r="F24" s="2" t="str">
        <f t="shared" si="4"/>
        <v>M</v>
      </c>
    </row>
    <row r="25" spans="1:6">
      <c r="A25" s="25" t="s">
        <v>2225</v>
      </c>
      <c r="B25" s="2">
        <f t="shared" si="0"/>
        <v>4</v>
      </c>
      <c r="C25" s="2">
        <f t="shared" si="1"/>
        <v>10</v>
      </c>
      <c r="D25" s="2" t="str">
        <f t="shared" si="2"/>
        <v>100</v>
      </c>
      <c r="E25" s="2" t="str">
        <f t="shared" si="3"/>
        <v>01</v>
      </c>
      <c r="F25" s="2" t="str">
        <f t="shared" si="4"/>
        <v>L</v>
      </c>
    </row>
    <row r="26" spans="1:6">
      <c r="A26" s="25" t="s">
        <v>2226</v>
      </c>
      <c r="B26" s="2">
        <f t="shared" si="0"/>
        <v>4</v>
      </c>
      <c r="C26" s="2">
        <f t="shared" si="1"/>
        <v>10</v>
      </c>
      <c r="D26" s="2" t="str">
        <f t="shared" si="2"/>
        <v>100</v>
      </c>
      <c r="E26" s="2" t="str">
        <f t="shared" si="3"/>
        <v>01</v>
      </c>
      <c r="F26" s="2" t="str">
        <f t="shared" si="4"/>
        <v>XL</v>
      </c>
    </row>
    <row r="27" spans="1:6">
      <c r="A27" s="25" t="s">
        <v>2227</v>
      </c>
      <c r="B27" s="2">
        <f t="shared" si="0"/>
        <v>4</v>
      </c>
      <c r="C27" s="2">
        <f t="shared" si="1"/>
        <v>10</v>
      </c>
      <c r="D27" s="2" t="str">
        <f t="shared" si="2"/>
        <v>100</v>
      </c>
      <c r="E27" s="2" t="str">
        <f t="shared" si="3"/>
        <v>01</v>
      </c>
      <c r="F27" s="2" t="str">
        <f t="shared" si="4"/>
        <v>XXL</v>
      </c>
    </row>
    <row r="28" spans="1:6">
      <c r="A28" s="25" t="s">
        <v>2228</v>
      </c>
      <c r="B28" s="2">
        <f t="shared" si="0"/>
        <v>4</v>
      </c>
      <c r="C28" s="2">
        <f t="shared" si="1"/>
        <v>10</v>
      </c>
      <c r="D28" s="2" t="str">
        <f t="shared" si="2"/>
        <v>100</v>
      </c>
      <c r="E28" s="2" t="str">
        <f t="shared" si="3"/>
        <v>25</v>
      </c>
      <c r="F28" s="2" t="str">
        <f t="shared" si="4"/>
        <v>M</v>
      </c>
    </row>
    <row r="29" spans="1:6">
      <c r="A29" s="25" t="s">
        <v>2229</v>
      </c>
      <c r="B29" s="2">
        <f t="shared" si="0"/>
        <v>4</v>
      </c>
      <c r="C29" s="2">
        <f t="shared" si="1"/>
        <v>10</v>
      </c>
      <c r="D29" s="2" t="str">
        <f t="shared" si="2"/>
        <v>100</v>
      </c>
      <c r="E29" s="2" t="str">
        <f t="shared" si="3"/>
        <v>25</v>
      </c>
      <c r="F29" s="2" t="str">
        <f t="shared" si="4"/>
        <v>L</v>
      </c>
    </row>
    <row r="30" spans="1:6">
      <c r="A30" s="25" t="s">
        <v>2230</v>
      </c>
      <c r="B30" s="2">
        <f t="shared" si="0"/>
        <v>4</v>
      </c>
      <c r="C30" s="2">
        <f t="shared" si="1"/>
        <v>10</v>
      </c>
      <c r="D30" s="2" t="str">
        <f t="shared" si="2"/>
        <v>100</v>
      </c>
      <c r="E30" s="2" t="str">
        <f t="shared" si="3"/>
        <v>25</v>
      </c>
      <c r="F30" s="2" t="str">
        <f t="shared" si="4"/>
        <v>XL</v>
      </c>
    </row>
    <row r="31" spans="1:6">
      <c r="A31" s="25" t="s">
        <v>2231</v>
      </c>
      <c r="B31" s="2">
        <f t="shared" si="0"/>
        <v>4</v>
      </c>
      <c r="C31" s="2">
        <f t="shared" si="1"/>
        <v>10</v>
      </c>
      <c r="D31" s="2" t="str">
        <f t="shared" si="2"/>
        <v>100</v>
      </c>
      <c r="E31" s="2" t="str">
        <f t="shared" si="3"/>
        <v>25</v>
      </c>
      <c r="F31" s="2" t="str">
        <f t="shared" si="4"/>
        <v>XXL</v>
      </c>
    </row>
    <row r="32" spans="1:6">
      <c r="A32" s="25" t="s">
        <v>2232</v>
      </c>
      <c r="B32" s="2">
        <f t="shared" si="0"/>
        <v>4</v>
      </c>
      <c r="C32" s="2">
        <f t="shared" si="1"/>
        <v>10</v>
      </c>
      <c r="D32" s="2" t="str">
        <f t="shared" si="2"/>
        <v>100</v>
      </c>
      <c r="E32" s="2" t="str">
        <f t="shared" si="3"/>
        <v>11</v>
      </c>
      <c r="F32" s="2" t="str">
        <f t="shared" si="4"/>
        <v>M</v>
      </c>
    </row>
    <row r="33" spans="1:6">
      <c r="A33" s="25" t="s">
        <v>2233</v>
      </c>
      <c r="B33" s="2">
        <f t="shared" si="0"/>
        <v>4</v>
      </c>
      <c r="C33" s="2">
        <f t="shared" si="1"/>
        <v>10</v>
      </c>
      <c r="D33" s="2" t="str">
        <f t="shared" si="2"/>
        <v>100</v>
      </c>
      <c r="E33" s="2" t="str">
        <f t="shared" si="3"/>
        <v>11</v>
      </c>
      <c r="F33" s="2" t="str">
        <f t="shared" si="4"/>
        <v>L</v>
      </c>
    </row>
    <row r="34" spans="1:6">
      <c r="A34" s="25" t="s">
        <v>2234</v>
      </c>
      <c r="B34" s="2">
        <f t="shared" si="0"/>
        <v>4</v>
      </c>
      <c r="C34" s="2">
        <f t="shared" si="1"/>
        <v>10</v>
      </c>
      <c r="D34" s="2" t="str">
        <f t="shared" si="2"/>
        <v>100</v>
      </c>
      <c r="E34" s="2" t="str">
        <f t="shared" si="3"/>
        <v>11</v>
      </c>
      <c r="F34" s="2" t="str">
        <f t="shared" si="4"/>
        <v>XL</v>
      </c>
    </row>
    <row r="35" spans="1:6">
      <c r="A35" s="25" t="s">
        <v>2235</v>
      </c>
      <c r="B35" s="2">
        <f t="shared" si="0"/>
        <v>4</v>
      </c>
      <c r="C35" s="2">
        <f t="shared" si="1"/>
        <v>10</v>
      </c>
      <c r="D35" s="2" t="str">
        <f t="shared" si="2"/>
        <v>100</v>
      </c>
      <c r="E35" s="2" t="str">
        <f t="shared" si="3"/>
        <v>11</v>
      </c>
      <c r="F35" s="2" t="str">
        <f t="shared" si="4"/>
        <v>XXL</v>
      </c>
    </row>
    <row r="36" spans="1:6">
      <c r="A36" s="25" t="s">
        <v>2236</v>
      </c>
      <c r="B36" s="2">
        <f t="shared" si="0"/>
        <v>4</v>
      </c>
      <c r="C36" s="2">
        <f t="shared" si="1"/>
        <v>10</v>
      </c>
      <c r="D36" s="2" t="str">
        <f t="shared" si="2"/>
        <v>125</v>
      </c>
      <c r="E36" s="2" t="str">
        <f t="shared" si="3"/>
        <v>06</v>
      </c>
      <c r="F36" s="2" t="str">
        <f t="shared" si="4"/>
        <v>M</v>
      </c>
    </row>
    <row r="37" spans="1:6">
      <c r="A37" s="25" t="s">
        <v>2237</v>
      </c>
      <c r="B37" s="2">
        <f t="shared" si="0"/>
        <v>4</v>
      </c>
      <c r="C37" s="2">
        <f t="shared" si="1"/>
        <v>10</v>
      </c>
      <c r="D37" s="2" t="str">
        <f t="shared" si="2"/>
        <v>125</v>
      </c>
      <c r="E37" s="2" t="str">
        <f t="shared" si="3"/>
        <v>06</v>
      </c>
      <c r="F37" s="2" t="str">
        <f t="shared" si="4"/>
        <v>L</v>
      </c>
    </row>
    <row r="38" spans="1:6">
      <c r="A38" s="25" t="s">
        <v>2238</v>
      </c>
      <c r="B38" s="2">
        <f t="shared" si="0"/>
        <v>4</v>
      </c>
      <c r="C38" s="2">
        <f t="shared" si="1"/>
        <v>10</v>
      </c>
      <c r="D38" s="2" t="str">
        <f t="shared" si="2"/>
        <v>125</v>
      </c>
      <c r="E38" s="2" t="str">
        <f t="shared" si="3"/>
        <v>06</v>
      </c>
      <c r="F38" s="2" t="str">
        <f t="shared" si="4"/>
        <v>XL</v>
      </c>
    </row>
    <row r="39" spans="1:6">
      <c r="A39" s="25" t="s">
        <v>2239</v>
      </c>
      <c r="B39" s="2">
        <f t="shared" si="0"/>
        <v>4</v>
      </c>
      <c r="C39" s="2">
        <f t="shared" si="1"/>
        <v>10</v>
      </c>
      <c r="D39" s="2" t="str">
        <f t="shared" si="2"/>
        <v>125</v>
      </c>
      <c r="E39" s="2" t="str">
        <f t="shared" si="3"/>
        <v>06</v>
      </c>
      <c r="F39" s="2" t="str">
        <f t="shared" si="4"/>
        <v>XXL</v>
      </c>
    </row>
    <row r="40" spans="1:6">
      <c r="A40" s="25" t="s">
        <v>2240</v>
      </c>
      <c r="B40" s="2">
        <f t="shared" si="0"/>
        <v>4</v>
      </c>
      <c r="C40" s="2">
        <f t="shared" si="1"/>
        <v>10</v>
      </c>
      <c r="D40" s="2" t="str">
        <f t="shared" si="2"/>
        <v>125</v>
      </c>
      <c r="E40" s="2" t="str">
        <f t="shared" si="3"/>
        <v>05</v>
      </c>
      <c r="F40" s="2" t="str">
        <f t="shared" si="4"/>
        <v>M</v>
      </c>
    </row>
    <row r="41" spans="1:6">
      <c r="A41" s="25" t="s">
        <v>2241</v>
      </c>
      <c r="B41" s="2">
        <f t="shared" si="0"/>
        <v>4</v>
      </c>
      <c r="C41" s="2">
        <f t="shared" si="1"/>
        <v>10</v>
      </c>
      <c r="D41" s="2" t="str">
        <f t="shared" si="2"/>
        <v>125</v>
      </c>
      <c r="E41" s="2" t="str">
        <f t="shared" si="3"/>
        <v>05</v>
      </c>
      <c r="F41" s="2" t="str">
        <f t="shared" si="4"/>
        <v>L</v>
      </c>
    </row>
    <row r="42" spans="1:6">
      <c r="A42" s="25" t="s">
        <v>2242</v>
      </c>
      <c r="B42" s="2">
        <f t="shared" si="0"/>
        <v>4</v>
      </c>
      <c r="C42" s="2">
        <f t="shared" si="1"/>
        <v>10</v>
      </c>
      <c r="D42" s="2" t="str">
        <f t="shared" si="2"/>
        <v>125</v>
      </c>
      <c r="E42" s="2" t="str">
        <f t="shared" si="3"/>
        <v>05</v>
      </c>
      <c r="F42" s="2" t="str">
        <f t="shared" si="4"/>
        <v>XL</v>
      </c>
    </row>
    <row r="43" spans="1:6">
      <c r="A43" s="25" t="s">
        <v>2243</v>
      </c>
      <c r="B43" s="2">
        <f t="shared" si="0"/>
        <v>4</v>
      </c>
      <c r="C43" s="2">
        <f t="shared" si="1"/>
        <v>10</v>
      </c>
      <c r="D43" s="2" t="str">
        <f t="shared" si="2"/>
        <v>125</v>
      </c>
      <c r="E43" s="2" t="str">
        <f t="shared" si="3"/>
        <v>05</v>
      </c>
      <c r="F43" s="2" t="str">
        <f t="shared" si="4"/>
        <v>XXL</v>
      </c>
    </row>
    <row r="44" spans="1:6">
      <c r="A44" s="25" t="s">
        <v>2244</v>
      </c>
      <c r="B44" s="2">
        <f t="shared" si="0"/>
        <v>4</v>
      </c>
      <c r="C44" s="2">
        <f t="shared" si="1"/>
        <v>10</v>
      </c>
      <c r="D44" s="2" t="str">
        <f t="shared" si="2"/>
        <v>125</v>
      </c>
      <c r="E44" s="2" t="str">
        <f t="shared" si="3"/>
        <v>04</v>
      </c>
      <c r="F44" s="2" t="str">
        <f t="shared" si="4"/>
        <v>M</v>
      </c>
    </row>
    <row r="45" spans="1:6">
      <c r="A45" s="25" t="s">
        <v>2245</v>
      </c>
      <c r="B45" s="2">
        <f t="shared" si="0"/>
        <v>4</v>
      </c>
      <c r="C45" s="2">
        <f t="shared" si="1"/>
        <v>10</v>
      </c>
      <c r="D45" s="2" t="str">
        <f t="shared" si="2"/>
        <v>125</v>
      </c>
      <c r="E45" s="2" t="str">
        <f t="shared" si="3"/>
        <v>04</v>
      </c>
      <c r="F45" s="2" t="str">
        <f t="shared" si="4"/>
        <v>L</v>
      </c>
    </row>
    <row r="46" spans="1:6">
      <c r="A46" s="25" t="s">
        <v>2246</v>
      </c>
      <c r="B46" s="2">
        <f t="shared" si="0"/>
        <v>4</v>
      </c>
      <c r="C46" s="2">
        <f t="shared" si="1"/>
        <v>10</v>
      </c>
      <c r="D46" s="2" t="str">
        <f t="shared" si="2"/>
        <v>125</v>
      </c>
      <c r="E46" s="2" t="str">
        <f t="shared" si="3"/>
        <v>04</v>
      </c>
      <c r="F46" s="2" t="str">
        <f t="shared" si="4"/>
        <v>XL</v>
      </c>
    </row>
    <row r="47" spans="1:6">
      <c r="A47" s="25" t="s">
        <v>2247</v>
      </c>
      <c r="B47" s="2">
        <f t="shared" si="0"/>
        <v>4</v>
      </c>
      <c r="C47" s="2">
        <f t="shared" si="1"/>
        <v>10</v>
      </c>
      <c r="D47" s="2" t="str">
        <f t="shared" si="2"/>
        <v>125</v>
      </c>
      <c r="E47" s="2" t="str">
        <f t="shared" si="3"/>
        <v>04</v>
      </c>
      <c r="F47" s="2" t="str">
        <f t="shared" si="4"/>
        <v>XXL</v>
      </c>
    </row>
    <row r="48" spans="1:6">
      <c r="A48" s="25" t="s">
        <v>2248</v>
      </c>
      <c r="B48" s="2">
        <f t="shared" si="0"/>
        <v>4</v>
      </c>
      <c r="C48" s="2">
        <f t="shared" si="1"/>
        <v>10</v>
      </c>
      <c r="D48" s="2" t="str">
        <f t="shared" si="2"/>
        <v>125</v>
      </c>
      <c r="E48" s="2" t="str">
        <f t="shared" si="3"/>
        <v>02</v>
      </c>
      <c r="F48" s="2" t="str">
        <f t="shared" si="4"/>
        <v>S</v>
      </c>
    </row>
    <row r="49" spans="1:6">
      <c r="A49" s="25" t="s">
        <v>2249</v>
      </c>
      <c r="B49" s="2">
        <f t="shared" si="0"/>
        <v>4</v>
      </c>
      <c r="C49" s="2">
        <f t="shared" si="1"/>
        <v>10</v>
      </c>
      <c r="D49" s="2" t="str">
        <f t="shared" si="2"/>
        <v>125</v>
      </c>
      <c r="E49" s="2" t="str">
        <f t="shared" si="3"/>
        <v>02</v>
      </c>
      <c r="F49" s="2" t="str">
        <f t="shared" si="4"/>
        <v>M</v>
      </c>
    </row>
    <row r="50" spans="1:6">
      <c r="A50" s="25" t="s">
        <v>2250</v>
      </c>
      <c r="B50" s="2">
        <f t="shared" si="0"/>
        <v>4</v>
      </c>
      <c r="C50" s="2">
        <f t="shared" si="1"/>
        <v>10</v>
      </c>
      <c r="D50" s="2" t="str">
        <f t="shared" si="2"/>
        <v>125</v>
      </c>
      <c r="E50" s="2" t="str">
        <f t="shared" si="3"/>
        <v>02</v>
      </c>
      <c r="F50" s="2" t="str">
        <f t="shared" si="4"/>
        <v>L</v>
      </c>
    </row>
    <row r="51" spans="1:6">
      <c r="A51" s="25" t="s">
        <v>2251</v>
      </c>
      <c r="B51" s="2">
        <f t="shared" si="0"/>
        <v>4</v>
      </c>
      <c r="C51" s="2">
        <f t="shared" si="1"/>
        <v>10</v>
      </c>
      <c r="D51" s="2" t="str">
        <f t="shared" si="2"/>
        <v>125</v>
      </c>
      <c r="E51" s="2" t="str">
        <f t="shared" si="3"/>
        <v>02</v>
      </c>
      <c r="F51" s="2" t="str">
        <f t="shared" si="4"/>
        <v>XL</v>
      </c>
    </row>
    <row r="52" spans="1:6">
      <c r="A52" s="25" t="s">
        <v>2252</v>
      </c>
      <c r="B52" s="2">
        <f t="shared" si="0"/>
        <v>4</v>
      </c>
      <c r="C52" s="2">
        <f t="shared" si="1"/>
        <v>10</v>
      </c>
      <c r="D52" s="2" t="str">
        <f t="shared" si="2"/>
        <v>125</v>
      </c>
      <c r="E52" s="2" t="str">
        <f t="shared" si="3"/>
        <v>02</v>
      </c>
      <c r="F52" s="2" t="str">
        <f t="shared" si="4"/>
        <v>XXL</v>
      </c>
    </row>
    <row r="53" spans="1:6">
      <c r="A53" s="25" t="s">
        <v>2253</v>
      </c>
      <c r="B53" s="2">
        <f t="shared" si="0"/>
        <v>4</v>
      </c>
      <c r="C53" s="2">
        <f t="shared" si="1"/>
        <v>10</v>
      </c>
      <c r="D53" s="2" t="str">
        <f t="shared" si="2"/>
        <v>125</v>
      </c>
      <c r="E53" s="2" t="str">
        <f t="shared" si="3"/>
        <v>25</v>
      </c>
      <c r="F53" s="2" t="str">
        <f t="shared" si="4"/>
        <v>S</v>
      </c>
    </row>
    <row r="54" spans="1:6">
      <c r="A54" s="25" t="s">
        <v>2254</v>
      </c>
      <c r="B54" s="2">
        <f t="shared" si="0"/>
        <v>4</v>
      </c>
      <c r="C54" s="2">
        <f t="shared" si="1"/>
        <v>10</v>
      </c>
      <c r="D54" s="2" t="str">
        <f t="shared" si="2"/>
        <v>125</v>
      </c>
      <c r="E54" s="2" t="str">
        <f t="shared" si="3"/>
        <v>25</v>
      </c>
      <c r="F54" s="2" t="str">
        <f t="shared" si="4"/>
        <v>M</v>
      </c>
    </row>
    <row r="55" spans="1:6">
      <c r="A55" s="25" t="s">
        <v>2255</v>
      </c>
      <c r="B55" s="2">
        <f t="shared" si="0"/>
        <v>4</v>
      </c>
      <c r="C55" s="2">
        <f t="shared" si="1"/>
        <v>10</v>
      </c>
      <c r="D55" s="2" t="str">
        <f t="shared" si="2"/>
        <v>125</v>
      </c>
      <c r="E55" s="2" t="str">
        <f t="shared" si="3"/>
        <v>25</v>
      </c>
      <c r="F55" s="2" t="str">
        <f t="shared" si="4"/>
        <v>L</v>
      </c>
    </row>
    <row r="56" spans="1:6">
      <c r="A56" s="25" t="s">
        <v>2256</v>
      </c>
      <c r="B56" s="2">
        <f t="shared" si="0"/>
        <v>4</v>
      </c>
      <c r="C56" s="2">
        <f t="shared" si="1"/>
        <v>10</v>
      </c>
      <c r="D56" s="2" t="str">
        <f t="shared" si="2"/>
        <v>125</v>
      </c>
      <c r="E56" s="2" t="str">
        <f t="shared" si="3"/>
        <v>25</v>
      </c>
      <c r="F56" s="2" t="str">
        <f t="shared" si="4"/>
        <v>XL</v>
      </c>
    </row>
    <row r="57" spans="1:6">
      <c r="A57" s="25" t="s">
        <v>2257</v>
      </c>
      <c r="B57" s="2">
        <f t="shared" si="0"/>
        <v>4</v>
      </c>
      <c r="C57" s="2">
        <f t="shared" si="1"/>
        <v>10</v>
      </c>
      <c r="D57" s="2" t="str">
        <f t="shared" si="2"/>
        <v>125</v>
      </c>
      <c r="E57" s="2" t="str">
        <f t="shared" si="3"/>
        <v>11</v>
      </c>
      <c r="F57" s="2" t="str">
        <f t="shared" si="4"/>
        <v>M</v>
      </c>
    </row>
    <row r="58" spans="1:6">
      <c r="A58" s="25" t="s">
        <v>2258</v>
      </c>
      <c r="B58" s="2">
        <f t="shared" si="0"/>
        <v>4</v>
      </c>
      <c r="C58" s="2">
        <f t="shared" si="1"/>
        <v>10</v>
      </c>
      <c r="D58" s="2" t="str">
        <f t="shared" si="2"/>
        <v>125</v>
      </c>
      <c r="E58" s="2" t="str">
        <f t="shared" si="3"/>
        <v>11</v>
      </c>
      <c r="F58" s="2" t="str">
        <f t="shared" si="4"/>
        <v>L</v>
      </c>
    </row>
    <row r="59" spans="1:6">
      <c r="A59" s="25" t="s">
        <v>2259</v>
      </c>
      <c r="B59" s="2">
        <f t="shared" si="0"/>
        <v>4</v>
      </c>
      <c r="C59" s="2">
        <f t="shared" si="1"/>
        <v>10</v>
      </c>
      <c r="D59" s="2" t="str">
        <f t="shared" si="2"/>
        <v>125</v>
      </c>
      <c r="E59" s="2" t="str">
        <f t="shared" si="3"/>
        <v>11</v>
      </c>
      <c r="F59" s="2" t="str">
        <f t="shared" si="4"/>
        <v>XL</v>
      </c>
    </row>
    <row r="60" spans="1:6">
      <c r="A60" s="25" t="s">
        <v>2260</v>
      </c>
      <c r="B60" s="2">
        <f t="shared" si="0"/>
        <v>4</v>
      </c>
      <c r="C60" s="2">
        <f t="shared" si="1"/>
        <v>10</v>
      </c>
      <c r="D60" s="2" t="str">
        <f t="shared" si="2"/>
        <v>125</v>
      </c>
      <c r="E60" s="2" t="str">
        <f t="shared" si="3"/>
        <v>11</v>
      </c>
      <c r="F60" s="2" t="str">
        <f t="shared" si="4"/>
        <v>XXL</v>
      </c>
    </row>
    <row r="61" spans="1:6">
      <c r="A61" s="25" t="s">
        <v>2261</v>
      </c>
      <c r="B61" s="2">
        <f t="shared" si="0"/>
        <v>4</v>
      </c>
      <c r="C61" s="2">
        <f t="shared" si="1"/>
        <v>10</v>
      </c>
      <c r="D61" s="2" t="str">
        <f t="shared" si="2"/>
        <v>125</v>
      </c>
      <c r="E61" s="2" t="str">
        <f t="shared" si="3"/>
        <v>01</v>
      </c>
      <c r="F61" s="2" t="str">
        <f t="shared" si="4"/>
        <v>S</v>
      </c>
    </row>
    <row r="62" spans="1:6">
      <c r="A62" s="25" t="s">
        <v>2262</v>
      </c>
      <c r="B62" s="2">
        <f t="shared" si="0"/>
        <v>4</v>
      </c>
      <c r="C62" s="2">
        <f t="shared" si="1"/>
        <v>10</v>
      </c>
      <c r="D62" s="2" t="str">
        <f t="shared" si="2"/>
        <v>125</v>
      </c>
      <c r="E62" s="2" t="str">
        <f t="shared" si="3"/>
        <v>01</v>
      </c>
      <c r="F62" s="2" t="str">
        <f t="shared" si="4"/>
        <v>M</v>
      </c>
    </row>
    <row r="63" spans="1:6">
      <c r="A63" s="25" t="s">
        <v>2263</v>
      </c>
      <c r="B63" s="2">
        <f t="shared" si="0"/>
        <v>4</v>
      </c>
      <c r="C63" s="2">
        <f t="shared" si="1"/>
        <v>10</v>
      </c>
      <c r="D63" s="2" t="str">
        <f t="shared" si="2"/>
        <v>125</v>
      </c>
      <c r="E63" s="2" t="str">
        <f t="shared" si="3"/>
        <v>01</v>
      </c>
      <c r="F63" s="2" t="str">
        <f t="shared" si="4"/>
        <v>L</v>
      </c>
    </row>
    <row r="64" spans="1:6">
      <c r="A64" s="25" t="s">
        <v>2264</v>
      </c>
      <c r="B64" s="2">
        <f t="shared" si="0"/>
        <v>4</v>
      </c>
      <c r="C64" s="2">
        <f t="shared" si="1"/>
        <v>10</v>
      </c>
      <c r="D64" s="2" t="str">
        <f t="shared" si="2"/>
        <v>125</v>
      </c>
      <c r="E64" s="2" t="str">
        <f t="shared" si="3"/>
        <v>01</v>
      </c>
      <c r="F64" s="2" t="str">
        <f t="shared" si="4"/>
        <v>XL</v>
      </c>
    </row>
    <row r="65" spans="1:6">
      <c r="A65" s="25" t="s">
        <v>2265</v>
      </c>
      <c r="B65" s="2">
        <f t="shared" si="0"/>
        <v>4</v>
      </c>
      <c r="C65" s="2">
        <f t="shared" si="1"/>
        <v>10</v>
      </c>
      <c r="D65" s="2" t="str">
        <f t="shared" si="2"/>
        <v>125</v>
      </c>
      <c r="E65" s="2" t="str">
        <f t="shared" si="3"/>
        <v>01</v>
      </c>
      <c r="F65" s="2" t="str">
        <f t="shared" si="4"/>
        <v>XXL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293C-95F9-456E-8426-58EA2C463D4D}">
  <sheetPr codeName="Sheet26"/>
  <dimension ref="E2:H11"/>
  <sheetViews>
    <sheetView workbookViewId="0">
      <selection activeCell="G12" sqref="G12"/>
    </sheetView>
  </sheetViews>
  <sheetFormatPr defaultRowHeight="15"/>
  <cols>
    <col min="1" max="4" width="9.140625" style="4"/>
    <col min="5" max="5" width="16.140625" style="4" customWidth="1"/>
    <col min="6" max="7" width="9.140625" style="4"/>
    <col min="8" max="8" width="29" style="4" customWidth="1"/>
    <col min="9" max="16384" width="9.140625" style="4"/>
  </cols>
  <sheetData>
    <row r="2" spans="5:8">
      <c r="F2" s="4" t="s">
        <v>2266</v>
      </c>
      <c r="G2" s="4" t="s">
        <v>2267</v>
      </c>
      <c r="H2" s="4" t="s">
        <v>2268</v>
      </c>
    </row>
    <row r="3" spans="5:8">
      <c r="E3" s="4" t="s">
        <v>2269</v>
      </c>
      <c r="F3" s="4">
        <f>FIND(" ",E3,1)</f>
        <v>8</v>
      </c>
      <c r="G3" s="4">
        <f>LEN(E3)</f>
        <v>17</v>
      </c>
      <c r="H3" s="4" t="str">
        <f>LEFT(E3,1)&amp;RIGHT(E3,G3-F3)&amp;"@microsoft.com"</f>
        <v>CFlockhart@microsoft.com</v>
      </c>
    </row>
    <row r="4" spans="5:8">
      <c r="E4" s="4" t="s">
        <v>2270</v>
      </c>
      <c r="F4" s="4">
        <f t="shared" ref="F4:F11" si="0">FIND(" ",E4,1)</f>
        <v>7</v>
      </c>
      <c r="G4" s="4">
        <f t="shared" ref="G4:G11" si="1">LEN(E4)</f>
        <v>14</v>
      </c>
      <c r="H4" s="4" t="str">
        <f t="shared" ref="H4:H11" si="2">LEFT(E4,1)&amp;RIGHT(E4,G4-F4)&amp;"@microsoft.com"</f>
        <v>PManning@microsoft.com</v>
      </c>
    </row>
    <row r="5" spans="5:8">
      <c r="E5" s="4" t="s">
        <v>2271</v>
      </c>
      <c r="F5" s="4">
        <f t="shared" si="0"/>
        <v>8</v>
      </c>
      <c r="G5" s="4">
        <f t="shared" si="1"/>
        <v>15</v>
      </c>
      <c r="H5" s="4" t="str">
        <f t="shared" si="2"/>
        <v>JSimpson@microsoft.com</v>
      </c>
    </row>
    <row r="6" spans="5:8">
      <c r="E6" s="4" t="s">
        <v>2272</v>
      </c>
      <c r="F6" s="4">
        <f t="shared" si="0"/>
        <v>8</v>
      </c>
      <c r="G6" s="4">
        <f t="shared" si="1"/>
        <v>14</v>
      </c>
      <c r="H6" s="4" t="str">
        <f t="shared" si="2"/>
        <v>BSpears@microsoft.com</v>
      </c>
    </row>
    <row r="7" spans="5:8">
      <c r="E7" s="4" t="s">
        <v>2273</v>
      </c>
      <c r="F7" s="4">
        <f t="shared" si="0"/>
        <v>6</v>
      </c>
      <c r="G7" s="4">
        <f t="shared" si="1"/>
        <v>12</v>
      </c>
      <c r="H7" s="4" t="str">
        <f t="shared" si="2"/>
        <v>VVaughn@microsoft.com</v>
      </c>
    </row>
    <row r="8" spans="5:8">
      <c r="E8" s="4" t="s">
        <v>2274</v>
      </c>
      <c r="F8" s="4">
        <f t="shared" si="0"/>
        <v>5</v>
      </c>
      <c r="G8" s="4">
        <f t="shared" si="1"/>
        <v>11</v>
      </c>
      <c r="H8" s="4" t="str">
        <f t="shared" si="2"/>
        <v>OWilson@microsoft.com</v>
      </c>
    </row>
    <row r="9" spans="5:8">
      <c r="E9" s="4" t="s">
        <v>2275</v>
      </c>
      <c r="F9" s="4">
        <f t="shared" si="0"/>
        <v>5</v>
      </c>
      <c r="G9" s="4">
        <f t="shared" si="1"/>
        <v>13</v>
      </c>
      <c r="H9" s="4" t="str">
        <f t="shared" si="2"/>
        <v>DNowitzki@microsoft.com</v>
      </c>
    </row>
    <row r="10" spans="5:8">
      <c r="E10" s="4" t="s">
        <v>2276</v>
      </c>
      <c r="F10" s="4">
        <f t="shared" si="0"/>
        <v>6</v>
      </c>
      <c r="G10" s="4">
        <f t="shared" si="1"/>
        <v>10</v>
      </c>
      <c r="H10" s="4" t="str">
        <f t="shared" si="2"/>
        <v>DWade@microsoft.com</v>
      </c>
    </row>
    <row r="11" spans="5:8">
      <c r="E11" s="4" t="s">
        <v>2277</v>
      </c>
      <c r="F11" s="4">
        <f t="shared" si="0"/>
        <v>7</v>
      </c>
      <c r="G11" s="4">
        <f t="shared" si="1"/>
        <v>13</v>
      </c>
      <c r="H11" s="4" t="str">
        <f t="shared" si="2"/>
        <v>APuhols@microsoft.com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09A8-3C08-462E-9380-074A0BDC5A0B}">
  <sheetPr codeName="Sheet27"/>
  <dimension ref="A2:C7"/>
  <sheetViews>
    <sheetView workbookViewId="0">
      <selection activeCell="B6" sqref="B6"/>
    </sheetView>
  </sheetViews>
  <sheetFormatPr defaultRowHeight="15"/>
  <cols>
    <col min="1" max="1" width="9.140625" style="4"/>
    <col min="2" max="2" width="12.5703125" style="4" customWidth="1"/>
    <col min="3" max="16384" width="9.140625" style="4"/>
  </cols>
  <sheetData>
    <row r="2" spans="1:3">
      <c r="A2" s="4" t="s">
        <v>2278</v>
      </c>
      <c r="B2" s="4" t="s">
        <v>2279</v>
      </c>
    </row>
    <row r="3" spans="1:3">
      <c r="A3" s="4">
        <v>1</v>
      </c>
      <c r="B3" s="4" t="s">
        <v>2280</v>
      </c>
      <c r="C3" s="4">
        <f>VALUE(LEFT(B3,LEN(B3)-1))</f>
        <v>10.4</v>
      </c>
    </row>
    <row r="4" spans="1:3">
      <c r="A4" s="4">
        <v>2</v>
      </c>
      <c r="B4" s="4" t="s">
        <v>2281</v>
      </c>
      <c r="C4" s="4">
        <f>VALUE(LEFT(B4,LEN(B4)-1))</f>
        <v>3.1</v>
      </c>
    </row>
    <row r="5" spans="1:3">
      <c r="A5" s="4">
        <v>3</v>
      </c>
      <c r="B5" s="4" t="s">
        <v>2282</v>
      </c>
      <c r="C5" s="4">
        <f>VALUE(LEFT(B5,LEN(B5)-1))</f>
        <v>0.21</v>
      </c>
    </row>
    <row r="6" spans="1:3">
      <c r="A6" s="4">
        <v>4</v>
      </c>
      <c r="B6" s="4" t="s">
        <v>2283</v>
      </c>
      <c r="C6" s="4">
        <f>VALUE(LEFT(B6,LEN(B6)-1))</f>
        <v>12.43</v>
      </c>
    </row>
    <row r="7" spans="1:3">
      <c r="A7" s="4">
        <v>5</v>
      </c>
      <c r="B7" s="4" t="s">
        <v>2284</v>
      </c>
      <c r="C7" s="4">
        <f>VALUE(LEFT(B7,LEN(B7)-1))</f>
        <v>5.13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641F-B6F1-400D-9265-5131D5A0437B}">
  <sheetPr codeName="Sheet28"/>
  <dimension ref="B4:H13"/>
  <sheetViews>
    <sheetView workbookViewId="0">
      <selection activeCell="H5" sqref="H5:H13"/>
    </sheetView>
  </sheetViews>
  <sheetFormatPr defaultRowHeight="12.75"/>
  <cols>
    <col min="1" max="1" width="9.140625" style="2"/>
    <col min="2" max="2" width="28" style="2" customWidth="1"/>
    <col min="3" max="7" width="9.140625" style="2"/>
    <col min="8" max="8" width="22.7109375" style="2" bestFit="1" customWidth="1"/>
    <col min="9" max="16384" width="9.140625" style="2"/>
  </cols>
  <sheetData>
    <row r="4" spans="2:8">
      <c r="C4" s="2" t="s">
        <v>4</v>
      </c>
      <c r="D4" s="2" t="s">
        <v>5</v>
      </c>
      <c r="E4" s="2" t="s">
        <v>2285</v>
      </c>
      <c r="F4" s="2" t="s">
        <v>2286</v>
      </c>
      <c r="G4" s="2" t="s">
        <v>2287</v>
      </c>
      <c r="H4" s="2" t="s">
        <v>2288</v>
      </c>
    </row>
    <row r="5" spans="2:8">
      <c r="B5" s="2" t="s">
        <v>2289</v>
      </c>
      <c r="C5" s="2">
        <f>FIND(" ",B5,1)</f>
        <v>8</v>
      </c>
      <c r="D5" s="2">
        <f>FIND(" ",B5,C5+1)</f>
        <v>16</v>
      </c>
      <c r="E5" s="2" t="str">
        <f>RIGHT(B5,LEN(B5)-D5)</f>
        <v>Winston</v>
      </c>
      <c r="F5" s="2" t="str">
        <f>LEFT(B5,C5-1)</f>
        <v>Gregory</v>
      </c>
      <c r="G5" s="2" t="str">
        <f>MID(B5,C5+1,D5-C5-1)</f>
        <v>William</v>
      </c>
      <c r="H5" s="2" t="str">
        <f>E5&amp;","&amp;" "&amp;F5&amp;" "&amp;G5</f>
        <v>Winston, Gregory William</v>
      </c>
    </row>
    <row r="6" spans="2:8">
      <c r="B6" s="2" t="s">
        <v>2290</v>
      </c>
      <c r="C6" s="2">
        <f t="shared" ref="C6:C13" si="0">FIND(" ",B6,1)</f>
        <v>7</v>
      </c>
      <c r="D6" s="2">
        <f t="shared" ref="D6:D13" si="1">FIND(" ",B6,C6+1)</f>
        <v>12</v>
      </c>
      <c r="E6" s="2" t="str">
        <f t="shared" ref="E6:E13" si="2">RIGHT(B6,LEN(B6)-D6)</f>
        <v>Winston</v>
      </c>
      <c r="F6" s="2" t="str">
        <f t="shared" ref="F6:F13" si="3">LEFT(B6,C6-1)</f>
        <v>Vivian</v>
      </c>
      <c r="G6" s="2" t="str">
        <f t="shared" ref="G6:G13" si="4">MID(B6,C6+1,D6-C6-1)</f>
        <v>June</v>
      </c>
      <c r="H6" s="2" t="str">
        <f t="shared" ref="H6:H13" si="5">E6&amp;","&amp;" "&amp;F6&amp;" "&amp;G6</f>
        <v>Winston, Vivian June</v>
      </c>
    </row>
    <row r="7" spans="2:8">
      <c r="B7" s="2" t="s">
        <v>2291</v>
      </c>
      <c r="C7" s="2">
        <f t="shared" si="0"/>
        <v>6</v>
      </c>
      <c r="D7" s="2">
        <f t="shared" si="1"/>
        <v>13</v>
      </c>
      <c r="E7" s="2" t="str">
        <f t="shared" si="2"/>
        <v>Winston</v>
      </c>
      <c r="F7" s="2" t="str">
        <f t="shared" si="3"/>
        <v>Wayne</v>
      </c>
      <c r="G7" s="2" t="str">
        <f t="shared" si="4"/>
        <v>Leslie</v>
      </c>
      <c r="H7" s="2" t="str">
        <f t="shared" si="5"/>
        <v>Winston, Wayne Leslie</v>
      </c>
    </row>
    <row r="8" spans="2:8">
      <c r="B8" s="2" t="s">
        <v>2292</v>
      </c>
      <c r="C8" s="2">
        <f t="shared" si="0"/>
        <v>9</v>
      </c>
      <c r="D8" s="2">
        <f t="shared" si="1"/>
        <v>13</v>
      </c>
      <c r="E8" s="2" t="str">
        <f t="shared" si="2"/>
        <v>Winston</v>
      </c>
      <c r="F8" s="2" t="str">
        <f t="shared" si="3"/>
        <v>Jennifer</v>
      </c>
      <c r="G8" s="2" t="str">
        <f t="shared" si="4"/>
        <v>Mae</v>
      </c>
      <c r="H8" s="2" t="str">
        <f t="shared" si="5"/>
        <v>Winston, Jennifer Mae</v>
      </c>
    </row>
    <row r="9" spans="2:8">
      <c r="B9" s="2" t="s">
        <v>2293</v>
      </c>
      <c r="C9" s="2">
        <f t="shared" si="0"/>
        <v>5</v>
      </c>
      <c r="D9" s="2">
        <f t="shared" si="1"/>
        <v>10</v>
      </c>
      <c r="E9" s="2" t="str">
        <f t="shared" si="2"/>
        <v>Sagarin</v>
      </c>
      <c r="F9" s="2" t="str">
        <f t="shared" si="3"/>
        <v>Jeff</v>
      </c>
      <c r="G9" s="2" t="str">
        <f t="shared" si="4"/>
        <v>Jack</v>
      </c>
      <c r="H9" s="2" t="str">
        <f t="shared" si="5"/>
        <v>Sagarin, Jeff Jack</v>
      </c>
    </row>
    <row r="10" spans="2:8">
      <c r="B10" s="2" t="s">
        <v>2294</v>
      </c>
      <c r="C10" s="2">
        <f t="shared" si="0"/>
        <v>7</v>
      </c>
      <c r="D10" s="2">
        <f t="shared" si="1"/>
        <v>10</v>
      </c>
      <c r="E10" s="2" t="str">
        <f t="shared" si="2"/>
        <v>Gantz</v>
      </c>
      <c r="F10" s="2" t="str">
        <f t="shared" si="3"/>
        <v>Walter</v>
      </c>
      <c r="G10" s="2" t="str">
        <f t="shared" si="4"/>
        <v>J.</v>
      </c>
      <c r="H10" s="2" t="str">
        <f t="shared" si="5"/>
        <v>Gantz, Walter J.</v>
      </c>
    </row>
    <row r="11" spans="2:8">
      <c r="B11" s="2" t="s">
        <v>2295</v>
      </c>
      <c r="C11" s="2">
        <f t="shared" si="0"/>
        <v>5</v>
      </c>
      <c r="D11" s="2">
        <f t="shared" si="1"/>
        <v>8</v>
      </c>
      <c r="E11" s="2" t="str">
        <f t="shared" si="2"/>
        <v>Kennedy</v>
      </c>
      <c r="F11" s="2" t="str">
        <f t="shared" si="3"/>
        <v>John</v>
      </c>
      <c r="G11" s="2" t="str">
        <f t="shared" si="4"/>
        <v>F.</v>
      </c>
      <c r="H11" s="2" t="str">
        <f t="shared" si="5"/>
        <v>Kennedy, John F.</v>
      </c>
    </row>
    <row r="12" spans="2:8">
      <c r="B12" s="2" t="s">
        <v>2296</v>
      </c>
      <c r="C12" s="2">
        <f t="shared" si="0"/>
        <v>7</v>
      </c>
      <c r="D12" s="2">
        <f t="shared" si="1"/>
        <v>15</v>
      </c>
      <c r="E12" s="2" t="str">
        <f t="shared" si="2"/>
        <v>Bush</v>
      </c>
      <c r="F12" s="2" t="str">
        <f t="shared" si="3"/>
        <v>George</v>
      </c>
      <c r="G12" s="2" t="str">
        <f t="shared" si="4"/>
        <v>Herbert</v>
      </c>
      <c r="H12" s="2" t="str">
        <f t="shared" si="5"/>
        <v>Bush, George Herbert</v>
      </c>
    </row>
    <row r="13" spans="2:8">
      <c r="B13" s="2" t="s">
        <v>2297</v>
      </c>
      <c r="C13" s="2">
        <f t="shared" si="0"/>
        <v>8</v>
      </c>
      <c r="D13" s="2">
        <f t="shared" si="1"/>
        <v>16</v>
      </c>
      <c r="E13" s="2" t="str">
        <f t="shared" si="2"/>
        <v>Nixon</v>
      </c>
      <c r="F13" s="2" t="str">
        <f t="shared" si="3"/>
        <v>Richard</v>
      </c>
      <c r="G13" s="2" t="str">
        <f t="shared" si="4"/>
        <v>Milhous</v>
      </c>
      <c r="H13" s="2" t="str">
        <f t="shared" si="5"/>
        <v>Nixon, Richard Milhous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28EC-15B0-4668-854E-3305F7480141}">
  <sheetPr codeName="Sheet29"/>
  <dimension ref="D3:F7"/>
  <sheetViews>
    <sheetView workbookViewId="0">
      <selection activeCell="F11" sqref="F11"/>
    </sheetView>
  </sheetViews>
  <sheetFormatPr defaultRowHeight="15"/>
  <cols>
    <col min="1" max="5" width="9.140625" style="4"/>
    <col min="6" max="6" width="52.42578125" style="4" bestFit="1" customWidth="1"/>
    <col min="7" max="16384" width="9.140625" style="4"/>
  </cols>
  <sheetData>
    <row r="3" spans="4:6">
      <c r="D3" s="4" t="s">
        <v>2298</v>
      </c>
      <c r="E3" s="4">
        <v>30</v>
      </c>
      <c r="F3" s="4" t="str">
        <f>REPT("|",E3)</f>
        <v>||||||||||||||||||||||||||||||</v>
      </c>
    </row>
    <row r="4" spans="4:6">
      <c r="D4" s="4" t="s">
        <v>2299</v>
      </c>
      <c r="E4" s="4">
        <v>50</v>
      </c>
      <c r="F4" s="4" t="str">
        <f>REPT("|",E4)</f>
        <v>||||||||||||||||||||||||||||||||||||||||||||||||||</v>
      </c>
    </row>
    <row r="5" spans="4:6">
      <c r="D5" s="4" t="s">
        <v>2300</v>
      </c>
      <c r="E5" s="4">
        <v>50</v>
      </c>
      <c r="F5" s="4" t="str">
        <f>REPT("|",E5)</f>
        <v>||||||||||||||||||||||||||||||||||||||||||||||||||</v>
      </c>
    </row>
    <row r="6" spans="4:6">
      <c r="D6" s="4" t="s">
        <v>2301</v>
      </c>
      <c r="E6" s="4">
        <v>45</v>
      </c>
      <c r="F6" s="4" t="str">
        <f>REPT("|",E6)</f>
        <v>|||||||||||||||||||||||||||||||||||||||||||||</v>
      </c>
    </row>
    <row r="7" spans="4:6">
      <c r="D7" s="4" t="s">
        <v>2302</v>
      </c>
      <c r="E7" s="4">
        <v>30</v>
      </c>
      <c r="F7" s="4" t="str">
        <f>REPT("|",E7)</f>
        <v>||||||||||||||||||||||||||||||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29C4-BDDE-4066-9E84-D1F729DBCF0F}">
  <sheetPr codeName="Sheet3"/>
  <dimension ref="A1:G173"/>
  <sheetViews>
    <sheetView topLeftCell="C1" zoomScale="70" workbookViewId="0">
      <selection activeCell="G4" sqref="G4"/>
    </sheetView>
  </sheetViews>
  <sheetFormatPr defaultRowHeight="12.75"/>
  <cols>
    <col min="1" max="1" width="14.5703125" style="2" bestFit="1" customWidth="1"/>
    <col min="2" max="2" width="13.85546875" style="2" bestFit="1" customWidth="1"/>
    <col min="3" max="3" width="115" style="2" bestFit="1" customWidth="1"/>
    <col min="4" max="4" width="9.140625" style="2"/>
    <col min="5" max="5" width="3.28515625" style="2" customWidth="1"/>
    <col min="6" max="6" width="6.28515625" style="2" customWidth="1"/>
    <col min="7" max="16384" width="9.140625" style="2"/>
  </cols>
  <sheetData>
    <row r="1" spans="1:7">
      <c r="E1" s="2" t="s">
        <v>12</v>
      </c>
      <c r="F1" s="2" t="s">
        <v>13</v>
      </c>
    </row>
    <row r="2" spans="1:7">
      <c r="A2" s="2" t="s">
        <v>14</v>
      </c>
      <c r="B2" s="2" t="s">
        <v>15</v>
      </c>
    </row>
    <row r="3" spans="1:7">
      <c r="A3" s="2" t="e">
        <f>VALUE(LEFT(C3,5))</f>
        <v>#VALUE!</v>
      </c>
      <c r="E3" s="3">
        <v>46000</v>
      </c>
      <c r="F3" s="2" t="s">
        <v>16</v>
      </c>
      <c r="G3" s="2" t="s">
        <v>17</v>
      </c>
    </row>
    <row r="5" spans="1:7" ht="15.75">
      <c r="B5" s="2" t="s">
        <v>18</v>
      </c>
      <c r="C5" s="2" t="s">
        <v>19</v>
      </c>
      <c r="D5" s="2">
        <f>FIND("/",C5,1)</f>
        <v>2</v>
      </c>
      <c r="E5" s="2">
        <f t="shared" ref="E5:F7" si="0">FIND("/",$C5,D5+1)</f>
        <v>58</v>
      </c>
      <c r="F5" s="2">
        <f t="shared" si="0"/>
        <v>62</v>
      </c>
      <c r="G5" s="2" t="str">
        <f>MID(C5,F5+1,4)</f>
        <v>2005</v>
      </c>
    </row>
    <row r="6" spans="1:7" ht="15.75">
      <c r="B6" s="2" t="s">
        <v>18</v>
      </c>
      <c r="C6" s="2" t="s">
        <v>20</v>
      </c>
      <c r="D6" s="2">
        <f>FIND("/",C6,1)</f>
        <v>2</v>
      </c>
      <c r="E6" s="2">
        <f t="shared" si="0"/>
        <v>43</v>
      </c>
      <c r="F6" s="2">
        <f t="shared" si="0"/>
        <v>47</v>
      </c>
      <c r="G6" s="2" t="str">
        <f>MID(C6,F6+1,4)</f>
        <v>2006</v>
      </c>
    </row>
    <row r="7" spans="1:7">
      <c r="C7" s="2" t="s">
        <v>21</v>
      </c>
      <c r="D7" s="2">
        <f>FIND("/",C7,1)</f>
        <v>2</v>
      </c>
      <c r="E7" s="2">
        <f t="shared" si="0"/>
        <v>58</v>
      </c>
      <c r="F7" s="2">
        <f t="shared" si="0"/>
        <v>61</v>
      </c>
      <c r="G7" s="2" t="str">
        <f>MID(C7,F7+1,4)</f>
        <v>2004</v>
      </c>
    </row>
    <row r="13" spans="1:7">
      <c r="E13" s="3"/>
    </row>
    <row r="21" spans="5:5">
      <c r="E21" s="3"/>
    </row>
    <row r="29" spans="5:5">
      <c r="E29" s="3"/>
    </row>
    <row r="37" spans="5:6">
      <c r="E37" s="3">
        <v>36000</v>
      </c>
      <c r="F37" s="2" t="s">
        <v>22</v>
      </c>
    </row>
    <row r="45" spans="5:6">
      <c r="E45" s="3">
        <v>24000</v>
      </c>
      <c r="F45" s="2" t="s">
        <v>23</v>
      </c>
    </row>
    <row r="53" spans="5:6">
      <c r="E53" s="3">
        <v>22000</v>
      </c>
      <c r="F53" s="2" t="s">
        <v>23</v>
      </c>
    </row>
    <row r="61" spans="5:6">
      <c r="E61" s="3">
        <v>20000</v>
      </c>
      <c r="F61" s="2" t="s">
        <v>23</v>
      </c>
    </row>
    <row r="69" spans="5:6">
      <c r="E69" s="3">
        <v>46000</v>
      </c>
      <c r="F69" s="2" t="s">
        <v>24</v>
      </c>
    </row>
    <row r="77" spans="5:6">
      <c r="E77" s="3">
        <v>26000</v>
      </c>
      <c r="F77" s="2" t="s">
        <v>22</v>
      </c>
    </row>
    <row r="85" spans="5:6">
      <c r="E85" s="3">
        <v>27500</v>
      </c>
      <c r="F85" s="2" t="s">
        <v>25</v>
      </c>
    </row>
    <row r="93" spans="5:6">
      <c r="E93" s="3">
        <v>32000</v>
      </c>
      <c r="F93" s="2" t="s">
        <v>25</v>
      </c>
    </row>
    <row r="101" spans="5:6">
      <c r="E101" s="3">
        <v>29500</v>
      </c>
      <c r="F101" s="2" t="s">
        <v>26</v>
      </c>
    </row>
    <row r="109" spans="5:6">
      <c r="E109" s="3">
        <v>15841</v>
      </c>
      <c r="F109" s="2" t="s">
        <v>27</v>
      </c>
    </row>
    <row r="117" spans="5:6">
      <c r="E117" s="3">
        <v>15462</v>
      </c>
      <c r="F117" s="2" t="s">
        <v>27</v>
      </c>
    </row>
    <row r="125" spans="5:6">
      <c r="E125" s="3">
        <v>27500</v>
      </c>
      <c r="F125" s="2" t="s">
        <v>28</v>
      </c>
    </row>
    <row r="133" spans="5:6">
      <c r="E133" s="3">
        <v>27500</v>
      </c>
      <c r="F133" s="2" t="s">
        <v>25</v>
      </c>
    </row>
    <row r="141" spans="5:6">
      <c r="E141" s="3">
        <v>26500</v>
      </c>
      <c r="F141" s="2" t="s">
        <v>26</v>
      </c>
    </row>
    <row r="149" spans="5:6">
      <c r="E149" s="3">
        <v>30000</v>
      </c>
      <c r="F149" s="2" t="s">
        <v>29</v>
      </c>
    </row>
    <row r="157" spans="5:6">
      <c r="E157" s="3">
        <v>16598</v>
      </c>
      <c r="F157" s="2" t="s">
        <v>27</v>
      </c>
    </row>
    <row r="165" spans="5:6">
      <c r="E165" s="3">
        <v>100000</v>
      </c>
      <c r="F165" s="2" t="s">
        <v>30</v>
      </c>
    </row>
    <row r="173" spans="5:6">
      <c r="E173" s="3">
        <v>67000</v>
      </c>
      <c r="F173" s="2" t="s">
        <v>31</v>
      </c>
    </row>
  </sheetData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672A-23DD-4E56-A487-859CCCE0B11B}">
  <sheetPr codeName="Sheet30"/>
  <dimension ref="D3:E29"/>
  <sheetViews>
    <sheetView tabSelected="1" workbookViewId="0">
      <selection activeCell="D5" sqref="D5"/>
    </sheetView>
  </sheetViews>
  <sheetFormatPr defaultRowHeight="15"/>
  <cols>
    <col min="1" max="16384" width="9.140625" style="4"/>
  </cols>
  <sheetData>
    <row r="3" spans="4:5">
      <c r="D3" s="4" t="s">
        <v>2303</v>
      </c>
    </row>
    <row r="4" spans="4:5">
      <c r="D4" s="4">
        <v>65</v>
      </c>
      <c r="E4" s="4" t="str">
        <f>CHAR(D4)</f>
        <v>A</v>
      </c>
    </row>
    <row r="5" spans="4:5">
      <c r="D5" s="4">
        <v>66</v>
      </c>
      <c r="E5" s="4" t="str">
        <f t="shared" ref="E5:E29" si="0">CHAR(D5)</f>
        <v>B</v>
      </c>
    </row>
    <row r="6" spans="4:5">
      <c r="D6" s="4">
        <v>67</v>
      </c>
      <c r="E6" s="4" t="str">
        <f t="shared" si="0"/>
        <v>C</v>
      </c>
    </row>
    <row r="7" spans="4:5">
      <c r="D7" s="4">
        <v>68</v>
      </c>
      <c r="E7" s="4" t="str">
        <f t="shared" si="0"/>
        <v>D</v>
      </c>
    </row>
    <row r="8" spans="4:5">
      <c r="D8" s="4">
        <v>69</v>
      </c>
      <c r="E8" s="4" t="str">
        <f t="shared" si="0"/>
        <v>E</v>
      </c>
    </row>
    <row r="9" spans="4:5">
      <c r="D9" s="4">
        <v>70</v>
      </c>
      <c r="E9" s="4" t="str">
        <f t="shared" si="0"/>
        <v>F</v>
      </c>
    </row>
    <row r="10" spans="4:5">
      <c r="D10" s="4">
        <v>71</v>
      </c>
      <c r="E10" s="4" t="str">
        <f t="shared" si="0"/>
        <v>G</v>
      </c>
    </row>
    <row r="11" spans="4:5">
      <c r="D11" s="4">
        <v>72</v>
      </c>
      <c r="E11" s="4" t="str">
        <f t="shared" si="0"/>
        <v>H</v>
      </c>
    </row>
    <row r="12" spans="4:5">
      <c r="D12" s="4">
        <v>73</v>
      </c>
      <c r="E12" s="4" t="str">
        <f t="shared" si="0"/>
        <v>I</v>
      </c>
    </row>
    <row r="13" spans="4:5">
      <c r="D13" s="4">
        <v>74</v>
      </c>
      <c r="E13" s="4" t="str">
        <f t="shared" si="0"/>
        <v>J</v>
      </c>
    </row>
    <row r="14" spans="4:5">
      <c r="D14" s="4">
        <v>75</v>
      </c>
      <c r="E14" s="4" t="str">
        <f t="shared" si="0"/>
        <v>K</v>
      </c>
    </row>
    <row r="15" spans="4:5">
      <c r="D15" s="4">
        <v>76</v>
      </c>
      <c r="E15" s="4" t="str">
        <f t="shared" si="0"/>
        <v>L</v>
      </c>
    </row>
    <row r="16" spans="4:5">
      <c r="D16" s="4">
        <v>77</v>
      </c>
      <c r="E16" s="4" t="str">
        <f t="shared" si="0"/>
        <v>M</v>
      </c>
    </row>
    <row r="17" spans="4:5">
      <c r="D17" s="4">
        <v>78</v>
      </c>
      <c r="E17" s="4" t="str">
        <f t="shared" si="0"/>
        <v>N</v>
      </c>
    </row>
    <row r="18" spans="4:5">
      <c r="D18" s="4">
        <v>79</v>
      </c>
      <c r="E18" s="4" t="str">
        <f t="shared" si="0"/>
        <v>O</v>
      </c>
    </row>
    <row r="19" spans="4:5">
      <c r="D19" s="4">
        <v>80</v>
      </c>
      <c r="E19" s="4" t="str">
        <f t="shared" si="0"/>
        <v>P</v>
      </c>
    </row>
    <row r="20" spans="4:5">
      <c r="D20" s="4">
        <v>81</v>
      </c>
      <c r="E20" s="4" t="str">
        <f t="shared" si="0"/>
        <v>Q</v>
      </c>
    </row>
    <row r="21" spans="4:5">
      <c r="D21" s="4">
        <v>82</v>
      </c>
      <c r="E21" s="4" t="str">
        <f t="shared" si="0"/>
        <v>R</v>
      </c>
    </row>
    <row r="22" spans="4:5">
      <c r="D22" s="4">
        <v>83</v>
      </c>
      <c r="E22" s="4" t="str">
        <f t="shared" si="0"/>
        <v>S</v>
      </c>
    </row>
    <row r="23" spans="4:5">
      <c r="D23" s="4">
        <v>84</v>
      </c>
      <c r="E23" s="4" t="str">
        <f t="shared" si="0"/>
        <v>T</v>
      </c>
    </row>
    <row r="24" spans="4:5">
      <c r="D24" s="4">
        <v>85</v>
      </c>
      <c r="E24" s="4" t="str">
        <f t="shared" si="0"/>
        <v>U</v>
      </c>
    </row>
    <row r="25" spans="4:5">
      <c r="D25" s="4">
        <v>86</v>
      </c>
      <c r="E25" s="4" t="str">
        <f t="shared" si="0"/>
        <v>V</v>
      </c>
    </row>
    <row r="26" spans="4:5">
      <c r="D26" s="4">
        <v>87</v>
      </c>
      <c r="E26" s="4" t="str">
        <f t="shared" si="0"/>
        <v>W</v>
      </c>
    </row>
    <row r="27" spans="4:5">
      <c r="D27" s="4">
        <v>88</v>
      </c>
      <c r="E27" s="4" t="str">
        <f t="shared" si="0"/>
        <v>X</v>
      </c>
    </row>
    <row r="28" spans="4:5">
      <c r="D28" s="4">
        <v>89</v>
      </c>
      <c r="E28" s="4" t="str">
        <f t="shared" si="0"/>
        <v>Y</v>
      </c>
    </row>
    <row r="29" spans="4:5">
      <c r="D29" s="4">
        <v>90</v>
      </c>
      <c r="E29" s="4" t="str">
        <f t="shared" si="0"/>
        <v>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50F0-540C-464C-A6A7-CB3CDDAABBEF}">
  <sheetPr codeName="Sheet4"/>
  <dimension ref="A1:A5"/>
  <sheetViews>
    <sheetView workbookViewId="0">
      <selection activeCell="A5" sqref="A5"/>
    </sheetView>
  </sheetViews>
  <sheetFormatPr defaultRowHeight="15"/>
  <cols>
    <col min="1" max="16384" width="9.140625" style="4"/>
  </cols>
  <sheetData>
    <row r="1" spans="1:1">
      <c r="A1" s="4" t="s">
        <v>32</v>
      </c>
    </row>
    <row r="3" spans="1:1">
      <c r="A3" s="4" t="s">
        <v>33</v>
      </c>
    </row>
    <row r="4" spans="1:1">
      <c r="A4" s="4" t="s">
        <v>34</v>
      </c>
    </row>
    <row r="5" spans="1:1">
      <c r="A5" s="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2C00-61B2-4492-80D3-D240AE9F7B72}">
  <sheetPr codeName="Sheet5"/>
  <dimension ref="B2:F17"/>
  <sheetViews>
    <sheetView workbookViewId="0">
      <selection activeCell="B3" sqref="B3"/>
    </sheetView>
  </sheetViews>
  <sheetFormatPr defaultRowHeight="12.75"/>
  <cols>
    <col min="1" max="1" width="9.140625" style="2"/>
    <col min="2" max="2" width="13.42578125" style="2" customWidth="1"/>
    <col min="3" max="3" width="9.7109375" style="2" bestFit="1" customWidth="1"/>
    <col min="4" max="4" width="9.140625" style="2"/>
    <col min="5" max="6" width="11.28515625" style="2" bestFit="1" customWidth="1"/>
    <col min="7" max="16384" width="9.140625" style="2"/>
  </cols>
  <sheetData>
    <row r="2" spans="2:6">
      <c r="C2" s="2" t="s">
        <v>36</v>
      </c>
      <c r="D2" s="2" t="s">
        <v>17</v>
      </c>
      <c r="E2" s="2" t="s">
        <v>37</v>
      </c>
    </row>
    <row r="3" spans="2:6">
      <c r="B3" s="2" t="str">
        <f>C3&amp;D3</f>
        <v>Blazer1999</v>
      </c>
      <c r="C3" s="2" t="s">
        <v>38</v>
      </c>
      <c r="D3" s="2">
        <v>1999</v>
      </c>
      <c r="E3" s="5">
        <v>19612</v>
      </c>
    </row>
    <row r="4" spans="2:6">
      <c r="B4" s="2" t="str">
        <f t="shared" ref="B4:B14" si="0">C4&amp;D4</f>
        <v>Explorer1993</v>
      </c>
      <c r="C4" s="2" t="s">
        <v>39</v>
      </c>
      <c r="D4" s="2">
        <v>1993</v>
      </c>
      <c r="E4" s="5">
        <v>17502</v>
      </c>
    </row>
    <row r="5" spans="2:6">
      <c r="B5" s="2" t="str">
        <f t="shared" si="0"/>
        <v>Escalade1995</v>
      </c>
      <c r="C5" s="2" t="s">
        <v>40</v>
      </c>
      <c r="D5" s="2">
        <v>1995</v>
      </c>
      <c r="E5" s="5">
        <v>13630</v>
      </c>
    </row>
    <row r="6" spans="2:6">
      <c r="B6" s="2" t="str">
        <f t="shared" si="0"/>
        <v>Highlander1999</v>
      </c>
      <c r="C6" s="2" t="s">
        <v>41</v>
      </c>
      <c r="D6" s="2">
        <v>1999</v>
      </c>
      <c r="E6" s="5">
        <v>11842</v>
      </c>
    </row>
    <row r="7" spans="2:6">
      <c r="B7" s="2" t="str">
        <f t="shared" si="0"/>
        <v>Envoy2001</v>
      </c>
      <c r="C7" s="2" t="s">
        <v>42</v>
      </c>
      <c r="D7" s="2">
        <v>2001</v>
      </c>
      <c r="E7" s="5">
        <v>14475</v>
      </c>
    </row>
    <row r="8" spans="2:6">
      <c r="B8" s="2" t="str">
        <f t="shared" si="0"/>
        <v>Navigator1995</v>
      </c>
      <c r="C8" s="2" t="s">
        <v>43</v>
      </c>
      <c r="D8" s="2">
        <v>1995</v>
      </c>
      <c r="E8" s="5">
        <v>19556</v>
      </c>
    </row>
    <row r="9" spans="2:6">
      <c r="B9" s="2" t="str">
        <f t="shared" si="0"/>
        <v>Blazer1995</v>
      </c>
      <c r="C9" s="2" t="s">
        <v>38</v>
      </c>
      <c r="D9" s="2">
        <v>1995</v>
      </c>
      <c r="E9" s="5">
        <v>10398</v>
      </c>
    </row>
    <row r="10" spans="2:6">
      <c r="B10" s="2" t="str">
        <f t="shared" si="0"/>
        <v>Explorer1998</v>
      </c>
      <c r="C10" s="2" t="s">
        <v>39</v>
      </c>
      <c r="D10" s="2">
        <v>1998</v>
      </c>
      <c r="E10" s="5">
        <v>15694</v>
      </c>
    </row>
    <row r="11" spans="2:6">
      <c r="B11" s="2" t="str">
        <f t="shared" si="0"/>
        <v>Escalade1997</v>
      </c>
      <c r="C11" s="2" t="s">
        <v>40</v>
      </c>
      <c r="D11" s="2">
        <v>1997</v>
      </c>
      <c r="E11" s="5">
        <v>12137</v>
      </c>
    </row>
    <row r="12" spans="2:6">
      <c r="B12" s="2" t="str">
        <f t="shared" si="0"/>
        <v>Highlander1993</v>
      </c>
      <c r="C12" s="2" t="s">
        <v>41</v>
      </c>
      <c r="D12" s="2">
        <v>1993</v>
      </c>
      <c r="E12" s="5">
        <v>16848</v>
      </c>
    </row>
    <row r="13" spans="2:6">
      <c r="B13" s="2" t="str">
        <f t="shared" si="0"/>
        <v>Envoy1995</v>
      </c>
      <c r="C13" s="2" t="s">
        <v>42</v>
      </c>
      <c r="D13" s="2">
        <v>1995</v>
      </c>
      <c r="E13" s="5">
        <v>13279</v>
      </c>
    </row>
    <row r="14" spans="2:6">
      <c r="B14" s="2" t="str">
        <f t="shared" si="0"/>
        <v>Navigator2001</v>
      </c>
      <c r="C14" s="2" t="s">
        <v>43</v>
      </c>
      <c r="D14" s="2">
        <v>2001</v>
      </c>
      <c r="E14" s="5">
        <v>14155</v>
      </c>
    </row>
    <row r="16" spans="2:6">
      <c r="D16" s="2" t="s">
        <v>36</v>
      </c>
      <c r="E16" s="2" t="s">
        <v>17</v>
      </c>
      <c r="F16" s="2" t="s">
        <v>37</v>
      </c>
    </row>
    <row r="17" spans="4:6">
      <c r="D17" s="2" t="s">
        <v>40</v>
      </c>
      <c r="E17" s="2">
        <v>1997</v>
      </c>
      <c r="F17" s="5">
        <f>VLOOKUP(D17&amp;E17,B3:E14,4,FALSE)</f>
        <v>12137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EA94-8E17-496D-BA57-6F7FE888A65A}">
  <sheetPr codeName="Sheet6"/>
  <dimension ref="D2:E13"/>
  <sheetViews>
    <sheetView workbookViewId="0">
      <selection activeCell="E3" sqref="E3:E13"/>
    </sheetView>
  </sheetViews>
  <sheetFormatPr defaultRowHeight="15"/>
  <cols>
    <col min="1" max="3" width="9.140625" style="4"/>
    <col min="4" max="4" width="25.28515625" style="4" customWidth="1"/>
    <col min="5" max="5" width="14" style="4" customWidth="1"/>
    <col min="6" max="16384" width="9.140625" style="4"/>
  </cols>
  <sheetData>
    <row r="2" spans="4:5">
      <c r="D2" s="4" t="s">
        <v>44</v>
      </c>
      <c r="E2" s="4" t="s">
        <v>45</v>
      </c>
    </row>
    <row r="3" spans="4:5">
      <c r="D3" s="4" t="s">
        <v>46</v>
      </c>
      <c r="E3" s="4" t="str">
        <f>LEFT(D3,FIND(" ",D3,1))</f>
        <v xml:space="preserve">Seabiscuit </v>
      </c>
    </row>
    <row r="4" spans="4:5">
      <c r="D4" s="4" t="s">
        <v>47</v>
      </c>
      <c r="E4" s="4" t="str">
        <f t="shared" ref="E4:E13" si="0">LEFT(D4,FIND(" ",D4,1))</f>
        <v xml:space="preserve">Laura </v>
      </c>
    </row>
    <row r="5" spans="4:5">
      <c r="D5" s="4" t="s">
        <v>48</v>
      </c>
      <c r="E5" s="4" t="str">
        <f t="shared" si="0"/>
        <v xml:space="preserve">Raiders </v>
      </c>
    </row>
    <row r="6" spans="4:5">
      <c r="D6" s="4" t="s">
        <v>49</v>
      </c>
      <c r="E6" s="4" t="str">
        <f t="shared" si="0"/>
        <v xml:space="preserve">Annie </v>
      </c>
    </row>
    <row r="7" spans="4:5">
      <c r="D7" s="4" t="s">
        <v>50</v>
      </c>
      <c r="E7" s="4" t="str">
        <f t="shared" si="0"/>
        <v xml:space="preserve">Manhattan </v>
      </c>
    </row>
    <row r="8" spans="4:5">
      <c r="D8" s="4" t="s">
        <v>51</v>
      </c>
      <c r="E8" s="4" t="str">
        <f t="shared" si="0"/>
        <v xml:space="preserve">Star </v>
      </c>
    </row>
    <row r="9" spans="4:5">
      <c r="D9" s="4" t="s">
        <v>52</v>
      </c>
      <c r="E9" s="4" t="str">
        <f t="shared" si="0"/>
        <v xml:space="preserve">How </v>
      </c>
    </row>
    <row r="10" spans="4:5">
      <c r="D10" s="4" t="s">
        <v>53</v>
      </c>
      <c r="E10" s="4" t="str">
        <f t="shared" si="0"/>
        <v xml:space="preserve">The </v>
      </c>
    </row>
    <row r="11" spans="4:5">
      <c r="D11" s="4" t="s">
        <v>54</v>
      </c>
      <c r="E11" s="4" t="str">
        <f t="shared" si="0"/>
        <v xml:space="preserve">Johnny </v>
      </c>
    </row>
    <row r="12" spans="4:5">
      <c r="D12" s="4" t="s">
        <v>55</v>
      </c>
      <c r="E12" s="4" t="str">
        <f t="shared" si="0"/>
        <v xml:space="preserve">Rosemary's </v>
      </c>
    </row>
    <row r="13" spans="4:5">
      <c r="D13" s="4" t="s">
        <v>56</v>
      </c>
      <c r="E13" s="4" t="str">
        <f t="shared" si="0"/>
        <v xml:space="preserve">High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2F2C-9A68-49EE-81B6-EC9A29F50EC8}">
  <sheetPr codeName="Sheet7"/>
  <dimension ref="D2:J17"/>
  <sheetViews>
    <sheetView workbookViewId="0">
      <selection activeCell="D15" sqref="D15"/>
    </sheetView>
  </sheetViews>
  <sheetFormatPr defaultRowHeight="15"/>
  <cols>
    <col min="1" max="3" width="9.140625" style="4"/>
    <col min="4" max="4" width="25.28515625" style="4" customWidth="1"/>
    <col min="5" max="5" width="14" style="4" customWidth="1"/>
    <col min="6" max="6" width="22.42578125" style="4" bestFit="1" customWidth="1"/>
    <col min="7" max="7" width="23.140625" style="4" customWidth="1"/>
    <col min="8" max="16384" width="9.140625" style="4"/>
  </cols>
  <sheetData>
    <row r="2" spans="4:10">
      <c r="D2" s="4" t="s">
        <v>44</v>
      </c>
      <c r="E2" s="4" t="s">
        <v>45</v>
      </c>
      <c r="F2" s="4" t="s">
        <v>57</v>
      </c>
      <c r="G2" s="4" t="s">
        <v>58</v>
      </c>
      <c r="H2" s="4" t="s">
        <v>59</v>
      </c>
    </row>
    <row r="3" spans="4:10">
      <c r="D3" s="4" t="s">
        <v>46</v>
      </c>
      <c r="E3" s="4" t="str">
        <f>LEFT(D3,FIND(" ",D3,1))</f>
        <v xml:space="preserve">Seabiscuit </v>
      </c>
      <c r="F3" s="4">
        <f>LEN(D3)-LEN(SUBSTITUTE(D3," ",""))</f>
        <v>1</v>
      </c>
      <c r="G3" s="4">
        <f>FIND("*",SUBSTITUTE(D3," ","*",F3),1)</f>
        <v>11</v>
      </c>
      <c r="H3" s="4" t="str">
        <f>RIGHT(D3,LEN(D3)-G3)</f>
        <v>40</v>
      </c>
    </row>
    <row r="4" spans="4:10">
      <c r="D4" s="4" t="s">
        <v>47</v>
      </c>
      <c r="E4" s="4" t="str">
        <f t="shared" ref="E4:E13" si="0">LEFT(D4,FIND(" ",D4,1))</f>
        <v xml:space="preserve">Laura </v>
      </c>
      <c r="F4" s="4">
        <f t="shared" ref="F4:F13" si="1">LEN(D4)-LEN(SUBSTITUTE(D4," ",""))</f>
        <v>3</v>
      </c>
      <c r="G4" s="4">
        <f t="shared" ref="G4:G13" si="2">FIND("*",SUBSTITUTE(D4," ","*",F4),1)</f>
        <v>23</v>
      </c>
      <c r="H4" s="4" t="str">
        <f t="shared" ref="H4:H13" si="3">RIGHT(D4,LEN(D4)-G4)</f>
        <v>12</v>
      </c>
    </row>
    <row r="5" spans="4:10">
      <c r="D5" s="4" t="s">
        <v>48</v>
      </c>
      <c r="E5" s="4" t="str">
        <f t="shared" si="0"/>
        <v xml:space="preserve">Raiders </v>
      </c>
      <c r="F5" s="4">
        <f t="shared" si="1"/>
        <v>5</v>
      </c>
      <c r="G5" s="4">
        <f t="shared" si="2"/>
        <v>24</v>
      </c>
      <c r="H5" s="4" t="str">
        <f t="shared" si="3"/>
        <v>36</v>
      </c>
    </row>
    <row r="6" spans="4:10">
      <c r="D6" s="4" t="s">
        <v>49</v>
      </c>
      <c r="E6" s="4" t="str">
        <f t="shared" si="0"/>
        <v xml:space="preserve">Annie </v>
      </c>
      <c r="F6" s="4">
        <f t="shared" si="1"/>
        <v>2</v>
      </c>
      <c r="G6" s="4">
        <f t="shared" si="2"/>
        <v>11</v>
      </c>
      <c r="H6" s="4" t="str">
        <f t="shared" si="3"/>
        <v>5</v>
      </c>
    </row>
    <row r="7" spans="4:10">
      <c r="D7" s="4" t="s">
        <v>50</v>
      </c>
      <c r="E7" s="4" t="str">
        <f t="shared" si="0"/>
        <v xml:space="preserve">Manhattan </v>
      </c>
      <c r="F7" s="4">
        <f t="shared" si="1"/>
        <v>1</v>
      </c>
      <c r="G7" s="4">
        <f t="shared" si="2"/>
        <v>10</v>
      </c>
      <c r="H7" s="4" t="str">
        <f t="shared" si="3"/>
        <v>4</v>
      </c>
    </row>
    <row r="8" spans="4:10">
      <c r="D8" s="4" t="s">
        <v>51</v>
      </c>
      <c r="E8" s="4" t="str">
        <f t="shared" si="0"/>
        <v xml:space="preserve">Star </v>
      </c>
      <c r="F8" s="4">
        <f t="shared" si="1"/>
        <v>2</v>
      </c>
      <c r="G8" s="4">
        <f t="shared" si="2"/>
        <v>10</v>
      </c>
      <c r="H8" s="4" t="str">
        <f t="shared" si="3"/>
        <v>112</v>
      </c>
    </row>
    <row r="9" spans="4:10">
      <c r="D9" s="4" t="s">
        <v>52</v>
      </c>
      <c r="E9" s="4" t="str">
        <f t="shared" si="0"/>
        <v xml:space="preserve">How </v>
      </c>
      <c r="F9" s="4">
        <f t="shared" si="1"/>
        <v>3</v>
      </c>
      <c r="G9" s="4">
        <f t="shared" si="2"/>
        <v>12</v>
      </c>
      <c r="H9" s="4" t="str">
        <f t="shared" si="3"/>
        <v>128</v>
      </c>
    </row>
    <row r="10" spans="4:10">
      <c r="D10" s="4" t="s">
        <v>53</v>
      </c>
      <c r="E10" s="4" t="str">
        <f t="shared" si="0"/>
        <v xml:space="preserve">The </v>
      </c>
      <c r="F10" s="4">
        <f t="shared" si="1"/>
        <v>3</v>
      </c>
      <c r="G10" s="4">
        <f t="shared" si="2"/>
        <v>20</v>
      </c>
      <c r="H10" s="4" t="str">
        <f t="shared" si="3"/>
        <v>1</v>
      </c>
    </row>
    <row r="11" spans="4:10">
      <c r="D11" s="4" t="s">
        <v>54</v>
      </c>
      <c r="E11" s="4" t="str">
        <f t="shared" si="0"/>
        <v xml:space="preserve">Johnny </v>
      </c>
      <c r="F11" s="4">
        <f t="shared" si="1"/>
        <v>2</v>
      </c>
      <c r="G11" s="4">
        <f t="shared" si="2"/>
        <v>15</v>
      </c>
      <c r="H11" s="4" t="str">
        <f t="shared" si="3"/>
        <v>1040</v>
      </c>
    </row>
    <row r="12" spans="4:10">
      <c r="D12" s="4" t="s">
        <v>55</v>
      </c>
      <c r="E12" s="4" t="str">
        <f t="shared" si="0"/>
        <v xml:space="preserve">Rosemary's </v>
      </c>
      <c r="F12" s="4">
        <f t="shared" si="1"/>
        <v>2</v>
      </c>
      <c r="G12" s="4">
        <f t="shared" si="2"/>
        <v>16</v>
      </c>
      <c r="H12" s="4" t="str">
        <f t="shared" si="3"/>
        <v>12</v>
      </c>
    </row>
    <row r="13" spans="4:10">
      <c r="D13" s="4" t="s">
        <v>56</v>
      </c>
      <c r="E13" s="4" t="str">
        <f t="shared" si="0"/>
        <v xml:space="preserve">High </v>
      </c>
      <c r="F13" s="4">
        <f t="shared" si="1"/>
        <v>2</v>
      </c>
      <c r="G13" s="4">
        <f t="shared" si="2"/>
        <v>10</v>
      </c>
      <c r="H13" s="4" t="str">
        <f t="shared" si="3"/>
        <v>1002</v>
      </c>
    </row>
    <row r="14" spans="4:10">
      <c r="F14" s="6" t="s">
        <v>60</v>
      </c>
      <c r="G14" s="6" t="s">
        <v>61</v>
      </c>
      <c r="H14" s="6" t="s">
        <v>62</v>
      </c>
      <c r="I14" s="6"/>
      <c r="J14" s="6"/>
    </row>
    <row r="15" spans="4:10">
      <c r="F15" s="6" t="s">
        <v>63</v>
      </c>
      <c r="G15" s="6" t="s">
        <v>64</v>
      </c>
      <c r="H15" s="6"/>
      <c r="I15" s="6"/>
      <c r="J15" s="6"/>
    </row>
    <row r="16" spans="4:10">
      <c r="F16" s="6" t="s">
        <v>65</v>
      </c>
      <c r="G16" s="6"/>
      <c r="H16" s="6"/>
      <c r="I16" s="6"/>
      <c r="J16" s="6"/>
    </row>
    <row r="17" spans="6:10">
      <c r="F17" s="6"/>
      <c r="G17" s="6"/>
      <c r="H17" s="6"/>
      <c r="I17" s="6"/>
      <c r="J1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AFB3-5DDF-4D47-BA76-61675BDA84D2}">
  <sheetPr codeName="Sheet8"/>
  <dimension ref="E5:I9"/>
  <sheetViews>
    <sheetView topLeftCell="A3" workbookViewId="0">
      <selection activeCell="C10" sqref="C10"/>
    </sheetView>
  </sheetViews>
  <sheetFormatPr defaultRowHeight="15"/>
  <cols>
    <col min="1" max="4" width="9.140625" style="4"/>
    <col min="5" max="5" width="6.7109375" style="4" bestFit="1" customWidth="1"/>
    <col min="6" max="6" width="9.5703125" style="4" bestFit="1" customWidth="1"/>
    <col min="7" max="7" width="12.42578125" style="4" bestFit="1" customWidth="1"/>
    <col min="8" max="8" width="18.140625" style="4" bestFit="1" customWidth="1"/>
    <col min="9" max="9" width="23.85546875" style="4" customWidth="1"/>
    <col min="10" max="16384" width="9.140625" style="4"/>
  </cols>
  <sheetData>
    <row r="5" spans="5:9">
      <c r="F5" s="4" t="s">
        <v>66</v>
      </c>
    </row>
    <row r="6" spans="5:9" ht="45.75" customHeight="1">
      <c r="F6" s="4" t="s">
        <v>67</v>
      </c>
    </row>
    <row r="7" spans="5:9" ht="93" customHeight="1">
      <c r="E7" s="7" t="str">
        <f>REPT("*",E9)</f>
        <v>************</v>
      </c>
      <c r="F7" s="7" t="str">
        <f t="shared" ref="F7:I7" si="0">REPT("*",F9)</f>
        <v>**************</v>
      </c>
      <c r="G7" s="7" t="str">
        <f t="shared" si="0"/>
        <v>***********************</v>
      </c>
      <c r="H7" s="7" t="str">
        <f t="shared" si="0"/>
        <v>*********************************</v>
      </c>
      <c r="I7" s="7" t="str">
        <f t="shared" si="0"/>
        <v>*********************************************</v>
      </c>
    </row>
    <row r="8" spans="5:9">
      <c r="E8" s="4">
        <v>1</v>
      </c>
      <c r="F8" s="4">
        <v>2</v>
      </c>
      <c r="G8" s="4">
        <v>3</v>
      </c>
      <c r="H8" s="4">
        <v>4</v>
      </c>
      <c r="I8" s="4">
        <v>5</v>
      </c>
    </row>
    <row r="9" spans="5:9">
      <c r="E9" s="4">
        <v>12</v>
      </c>
      <c r="F9" s="4">
        <v>14</v>
      </c>
      <c r="G9" s="4">
        <v>23</v>
      </c>
      <c r="H9" s="4">
        <v>33</v>
      </c>
      <c r="I9" s="4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589A-09CD-45FF-A91C-E4DBF8A3C85F}">
  <sheetPr codeName="Sheet9"/>
  <dimension ref="C2:G9"/>
  <sheetViews>
    <sheetView workbookViewId="0">
      <selection activeCell="C10" sqref="C10"/>
    </sheetView>
  </sheetViews>
  <sheetFormatPr defaultRowHeight="15"/>
  <cols>
    <col min="1" max="2" width="9.140625" style="4"/>
    <col min="3" max="6" width="20.7109375" style="4" customWidth="1"/>
    <col min="7" max="16384" width="9.140625" style="4"/>
  </cols>
  <sheetData>
    <row r="2" spans="3:7">
      <c r="D2" s="4" t="s">
        <v>68</v>
      </c>
      <c r="E2" s="4" t="s">
        <v>69</v>
      </c>
      <c r="F2" s="4" t="s">
        <v>70</v>
      </c>
      <c r="G2" s="4" t="s">
        <v>71</v>
      </c>
    </row>
    <row r="3" spans="3:7">
      <c r="C3" s="4" t="s">
        <v>72</v>
      </c>
      <c r="D3" s="4">
        <f>FIND(".",C3,1)</f>
        <v>3</v>
      </c>
      <c r="E3" s="4">
        <f>FIND(" ",C3,D3+2)</f>
        <v>9</v>
      </c>
      <c r="F3" s="4" t="str">
        <f>LEFT(C3,D3)</f>
        <v>Mr.</v>
      </c>
      <c r="G3" s="4" t="str">
        <f>MID(C3,D3+1,E3-D3-1)</f>
        <v xml:space="preserve"> John</v>
      </c>
    </row>
    <row r="4" spans="3:7">
      <c r="C4" s="4" t="s">
        <v>73</v>
      </c>
      <c r="D4" s="4">
        <f t="shared" ref="D4:D9" si="0">FIND(".",C4,1)</f>
        <v>4</v>
      </c>
      <c r="E4" s="4">
        <f t="shared" ref="E4:E9" si="1">FIND(" ",C4,D4+2)</f>
        <v>11</v>
      </c>
      <c r="F4" s="4" t="str">
        <f t="shared" ref="F4:F9" si="2">LEFT(C4,D4)</f>
        <v>Mrs.</v>
      </c>
      <c r="G4" s="4" t="str">
        <f t="shared" ref="G4:G9" si="3">MID(C4,D4+1,E4-D4-1)</f>
        <v xml:space="preserve"> Wendy</v>
      </c>
    </row>
    <row r="5" spans="3:7">
      <c r="C5" s="4" t="s">
        <v>74</v>
      </c>
      <c r="D5" s="4">
        <f t="shared" si="0"/>
        <v>3</v>
      </c>
      <c r="E5" s="4">
        <f t="shared" si="1"/>
        <v>9</v>
      </c>
      <c r="F5" s="4" t="str">
        <f t="shared" si="2"/>
        <v>Ms.</v>
      </c>
      <c r="G5" s="4" t="str">
        <f t="shared" si="3"/>
        <v xml:space="preserve"> Juli</v>
      </c>
    </row>
    <row r="6" spans="3:7">
      <c r="C6" s="4" t="s">
        <v>75</v>
      </c>
      <c r="D6" s="4">
        <f t="shared" si="0"/>
        <v>3</v>
      </c>
      <c r="E6" s="4">
        <f t="shared" si="1"/>
        <v>9</v>
      </c>
      <c r="F6" s="4" t="str">
        <f t="shared" si="2"/>
        <v>Mr.</v>
      </c>
      <c r="G6" s="4" t="str">
        <f t="shared" si="3"/>
        <v xml:space="preserve"> Jeff</v>
      </c>
    </row>
    <row r="7" spans="3:7">
      <c r="C7" s="4" t="s">
        <v>76</v>
      </c>
      <c r="D7" s="4">
        <f t="shared" si="0"/>
        <v>3</v>
      </c>
      <c r="E7" s="4">
        <f t="shared" si="1"/>
        <v>9</v>
      </c>
      <c r="F7" s="4" t="str">
        <f t="shared" si="2"/>
        <v>Mr.</v>
      </c>
      <c r="G7" s="4" t="str">
        <f t="shared" si="3"/>
        <v xml:space="preserve"> Alex</v>
      </c>
    </row>
    <row r="8" spans="3:7">
      <c r="C8" s="4" t="s">
        <v>77</v>
      </c>
      <c r="D8" s="4">
        <f t="shared" si="0"/>
        <v>3</v>
      </c>
      <c r="E8" s="4">
        <f t="shared" si="1"/>
        <v>10</v>
      </c>
      <c r="F8" s="4" t="str">
        <f t="shared" si="2"/>
        <v>Mr.</v>
      </c>
      <c r="G8" s="4" t="str">
        <f t="shared" si="3"/>
        <v xml:space="preserve"> James</v>
      </c>
    </row>
    <row r="9" spans="3:7">
      <c r="C9" s="4" t="s">
        <v>78</v>
      </c>
      <c r="D9" s="4">
        <f t="shared" si="0"/>
        <v>3</v>
      </c>
      <c r="E9" s="4">
        <f t="shared" si="1"/>
        <v>9</v>
      </c>
      <c r="F9" s="4" t="str">
        <f t="shared" si="2"/>
        <v>Ms.</v>
      </c>
      <c r="G9" s="4" t="str">
        <f t="shared" si="3"/>
        <v xml:space="preserve"> Cora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6C2FEE-6169-4359-A2FB-BC5C57965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D71B0AC-731F-47AC-85D3-A0B0411FEF63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69321CB-0E4F-4DBE-9F74-50ED64ACF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5</vt:i4>
      </vt:variant>
    </vt:vector>
  </HeadingPairs>
  <TitlesOfParts>
    <vt:vector size="35" baseType="lpstr">
      <vt:lpstr>S6_1</vt:lpstr>
      <vt:lpstr>S6_10</vt:lpstr>
      <vt:lpstr>S6_11</vt:lpstr>
      <vt:lpstr>S6_12</vt:lpstr>
      <vt:lpstr>S6_13</vt:lpstr>
      <vt:lpstr>S6_14</vt:lpstr>
      <vt:lpstr>S6_15</vt:lpstr>
      <vt:lpstr>S6_16</vt:lpstr>
      <vt:lpstr>S6_17</vt:lpstr>
      <vt:lpstr>S6_18</vt:lpstr>
      <vt:lpstr>S6_19</vt:lpstr>
      <vt:lpstr>S6_2-1</vt:lpstr>
      <vt:lpstr>S6_2-2</vt:lpstr>
      <vt:lpstr>S6_20</vt:lpstr>
      <vt:lpstr>S6_21</vt:lpstr>
      <vt:lpstr>S6_22</vt:lpstr>
      <vt:lpstr>S6_23</vt:lpstr>
      <vt:lpstr>S6_24</vt:lpstr>
      <vt:lpstr>S6_25</vt:lpstr>
      <vt:lpstr>S6_3-1</vt:lpstr>
      <vt:lpstr>S6_3-2</vt:lpstr>
      <vt:lpstr>S6_3-3</vt:lpstr>
      <vt:lpstr>S6_3-4</vt:lpstr>
      <vt:lpstr>S6_3-5</vt:lpstr>
      <vt:lpstr>S6_4</vt:lpstr>
      <vt:lpstr>S6_5</vt:lpstr>
      <vt:lpstr>S6_6</vt:lpstr>
      <vt:lpstr>S6_7</vt:lpstr>
      <vt:lpstr>S6_8</vt:lpstr>
      <vt:lpstr>S6_9</vt:lpstr>
      <vt:lpstr>Ggnp</vt:lpstr>
      <vt:lpstr>gnp</vt:lpstr>
      <vt:lpstr>S6_11!list.asp?guid_C972B0415A424CF8AF84077711ADAE0E_bcatid_4_etid_5_catid_0_mantxt__mdltxt_sd100_MdlX_Contains_PF__PT__DPF__DPT__WPF__WPT__MPF__MPT__YF__YT__EventBD__EventED__SN__Cap__CapTo__HP__HPTo__DRV</vt:lpstr>
      <vt:lpstr>years</vt:lpstr>
      <vt:lpstr>Ygnp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2006-12-20T20:22:22Z</dcterms:created>
  <dcterms:modified xsi:type="dcterms:W3CDTF">2019-09-26T07:30:43Z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