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xltoGH\"/>
    </mc:Choice>
  </mc:AlternateContent>
  <xr:revisionPtr revIDLastSave="0" documentId="13_ncr:1_{FEE90B10-21C9-4A53-833C-D1A010104041}" xr6:coauthVersionLast="44" xr6:coauthVersionMax="44" xr10:uidLastSave="{00000000-0000-0000-0000-000000000000}"/>
  <bookViews>
    <workbookView xWindow="-25335" yWindow="3570" windowWidth="21600" windowHeight="11385" firstSheet="2" activeTab="9" xr2:uid="{00000000-000D-0000-FFFF-FFFF00000000}"/>
  </bookViews>
  <sheets>
    <sheet name="Copy of Dates-1" sheetId="1" r:id="rId1"/>
    <sheet name="Copy of Dates-2" sheetId="4" r:id="rId2"/>
    <sheet name="Copy of Dates-3" sheetId="2" r:id="rId3"/>
    <sheet name="Datedif" sheetId="5" r:id="rId4"/>
    <sheet name="Datep" sheetId="6" r:id="rId5"/>
    <sheet name="Dates-1" sheetId="7" r:id="rId6"/>
    <sheet name="Dates-2" sheetId="8" r:id="rId7"/>
    <sheet name="Dates-3" sheetId="9" r:id="rId8"/>
    <sheet name="Machinedates" sheetId="10" r:id="rId9"/>
    <sheet name="Staticdate" sheetId="11" r:id="rId10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9" l="1"/>
  <c r="E13" i="9"/>
  <c r="E12" i="9"/>
  <c r="E11" i="9"/>
  <c r="E10" i="9"/>
  <c r="E9" i="9"/>
  <c r="E8" i="9"/>
  <c r="E7" i="9"/>
  <c r="E6" i="9"/>
  <c r="E5" i="9"/>
  <c r="C14" i="8"/>
  <c r="I9" i="8"/>
  <c r="H9" i="8"/>
  <c r="G9" i="8"/>
  <c r="F9" i="8"/>
  <c r="E9" i="8"/>
  <c r="D9" i="8"/>
  <c r="I8" i="8"/>
  <c r="G8" i="8"/>
  <c r="F8" i="8"/>
  <c r="E8" i="8"/>
  <c r="D8" i="8"/>
  <c r="H8" i="8" s="1"/>
  <c r="I7" i="8"/>
  <c r="G7" i="8"/>
  <c r="F7" i="8"/>
  <c r="E7" i="8"/>
  <c r="D7" i="8"/>
  <c r="H7" i="8" s="1"/>
  <c r="I6" i="8"/>
  <c r="G6" i="8"/>
  <c r="F6" i="8"/>
  <c r="E6" i="8"/>
  <c r="D6" i="8"/>
  <c r="H6" i="8" s="1"/>
  <c r="I5" i="8"/>
  <c r="G5" i="8"/>
  <c r="F5" i="8"/>
  <c r="E5" i="8"/>
  <c r="D5" i="8"/>
  <c r="H5" i="8" s="1"/>
  <c r="D32" i="7"/>
  <c r="C32" i="7"/>
  <c r="D31" i="7"/>
  <c r="C31" i="7"/>
  <c r="D28" i="7"/>
  <c r="C28" i="7"/>
  <c r="D27" i="7"/>
  <c r="C27" i="7"/>
  <c r="C18" i="7"/>
  <c r="C17" i="7"/>
  <c r="E14" i="7"/>
  <c r="D14" i="7"/>
  <c r="C13" i="7"/>
  <c r="I10" i="7"/>
  <c r="G10" i="7"/>
  <c r="F10" i="7"/>
  <c r="E10" i="7"/>
  <c r="D10" i="7"/>
  <c r="H10" i="7" s="1"/>
  <c r="G9" i="7"/>
  <c r="F9" i="7"/>
  <c r="E9" i="7"/>
  <c r="D9" i="7"/>
  <c r="H9" i="7" s="1"/>
  <c r="G8" i="7"/>
  <c r="F8" i="7"/>
  <c r="E8" i="7"/>
  <c r="D8" i="7"/>
  <c r="H8" i="7" s="1"/>
  <c r="G7" i="7"/>
  <c r="F7" i="7"/>
  <c r="E7" i="7"/>
  <c r="D7" i="7"/>
  <c r="H7" i="7" s="1"/>
  <c r="I6" i="7"/>
  <c r="G6" i="7"/>
  <c r="F6" i="7"/>
  <c r="E6" i="7"/>
  <c r="D6" i="7"/>
  <c r="H6" i="7" s="1"/>
  <c r="I5" i="7"/>
  <c r="G5" i="7"/>
  <c r="F5" i="7"/>
  <c r="E5" i="7"/>
  <c r="D5" i="7"/>
  <c r="H5" i="7" s="1"/>
  <c r="D8" i="5" l="1"/>
  <c r="D7" i="5"/>
  <c r="D6" i="5"/>
  <c r="E6" i="5"/>
  <c r="E7" i="5"/>
  <c r="E8" i="5"/>
  <c r="D32" i="1" l="1"/>
  <c r="D31" i="1"/>
  <c r="C32" i="1"/>
  <c r="C31" i="1"/>
  <c r="D27" i="1"/>
  <c r="D28" i="1"/>
  <c r="C27" i="1"/>
  <c r="C28" i="1"/>
  <c r="G6" i="1"/>
  <c r="G7" i="1"/>
  <c r="G8" i="1"/>
  <c r="G9" i="1"/>
  <c r="G10" i="1"/>
  <c r="G5" i="1"/>
  <c r="F6" i="1"/>
  <c r="F7" i="1"/>
  <c r="F8" i="1"/>
  <c r="F9" i="1"/>
  <c r="F10" i="1"/>
  <c r="F5" i="1"/>
  <c r="E6" i="1"/>
  <c r="E7" i="1"/>
  <c r="E8" i="1"/>
  <c r="E9" i="1"/>
  <c r="E10" i="1"/>
  <c r="E5" i="1"/>
  <c r="D6" i="1"/>
  <c r="D7" i="1"/>
  <c r="D8" i="1"/>
  <c r="D9" i="1"/>
  <c r="H9" i="1" s="1"/>
  <c r="D10" i="1"/>
  <c r="D5" i="1"/>
  <c r="C17" i="1"/>
  <c r="C18" i="1"/>
  <c r="E14" i="1"/>
  <c r="D14" i="1"/>
  <c r="I5" i="1"/>
  <c r="H5" i="1"/>
  <c r="C13" i="1"/>
  <c r="I10" i="1"/>
  <c r="H10" i="1"/>
  <c r="E6" i="2"/>
  <c r="E7" i="2"/>
  <c r="E8" i="2"/>
  <c r="E9" i="2"/>
  <c r="E10" i="2"/>
  <c r="E11" i="2"/>
  <c r="E12" i="2"/>
  <c r="E13" i="2"/>
  <c r="E14" i="2"/>
  <c r="E5" i="2"/>
  <c r="I6" i="1"/>
  <c r="I6" i="4"/>
  <c r="I7" i="4"/>
  <c r="I8" i="4"/>
  <c r="I9" i="4"/>
  <c r="I5" i="4"/>
  <c r="D5" i="4"/>
  <c r="H5" i="4" s="1"/>
  <c r="E5" i="4"/>
  <c r="F5" i="4"/>
  <c r="G5" i="4"/>
  <c r="D6" i="4"/>
  <c r="E6" i="4"/>
  <c r="F6" i="4"/>
  <c r="G6" i="4"/>
  <c r="D7" i="4"/>
  <c r="E7" i="4"/>
  <c r="F7" i="4"/>
  <c r="G7" i="4"/>
  <c r="D8" i="4"/>
  <c r="E8" i="4"/>
  <c r="H8" i="4" s="1"/>
  <c r="F8" i="4"/>
  <c r="G8" i="4"/>
  <c r="D9" i="4"/>
  <c r="E9" i="4"/>
  <c r="F9" i="4"/>
  <c r="G9" i="4"/>
  <c r="C14" i="4"/>
  <c r="H8" i="1"/>
  <c r="H7" i="1"/>
  <c r="H6" i="1"/>
  <c r="H6" i="4" l="1"/>
  <c r="H9" i="4"/>
  <c r="H7" i="4"/>
</calcChain>
</file>

<file path=xl/sharedStrings.xml><?xml version="1.0" encoding="utf-8"?>
<sst xmlns="http://schemas.openxmlformats.org/spreadsheetml/2006/main" count="99" uniqueCount="41">
  <si>
    <t>Year</t>
  </si>
  <si>
    <t>Month</t>
  </si>
  <si>
    <t>Day</t>
  </si>
  <si>
    <t>Day of Week</t>
  </si>
  <si>
    <t>Today's date</t>
  </si>
  <si>
    <t>Serial Number</t>
  </si>
  <si>
    <t>4-Jan-2003</t>
  </si>
  <si>
    <t>January 4, 2003</t>
  </si>
  <si>
    <t>1/4/03</t>
  </si>
  <si>
    <t>1/4/2003</t>
  </si>
  <si>
    <t>2/1/1901</t>
  </si>
  <si>
    <t>Putting date together</t>
  </si>
  <si>
    <t>6 months later</t>
  </si>
  <si>
    <t>Later date</t>
  </si>
  <si>
    <t>Workdays between (excluding holidays)</t>
  </si>
  <si>
    <t>Holidays</t>
  </si>
  <si>
    <t>Dates</t>
  </si>
  <si>
    <t>Reformatted</t>
  </si>
  <si>
    <t>excluding holidays</t>
  </si>
  <si>
    <t>Start date</t>
  </si>
  <si>
    <t>50 workdays from start date</t>
  </si>
  <si>
    <t>Workdays between (no holidays)</t>
  </si>
  <si>
    <t>International Functions</t>
  </si>
  <si>
    <t>Start Date</t>
  </si>
  <si>
    <t>End Date</t>
  </si>
  <si>
    <t>Sunday Monday as weekend</t>
  </si>
  <si>
    <t>Sunday as weekend</t>
  </si>
  <si>
    <t>100 workdays later</t>
  </si>
  <si>
    <t>Days Between Start and End Date</t>
  </si>
  <si>
    <t>bought</t>
  </si>
  <si>
    <t>sold</t>
  </si>
  <si>
    <t>years</t>
  </si>
  <si>
    <t>months</t>
  </si>
  <si>
    <t>days</t>
  </si>
  <si>
    <t>Bought</t>
  </si>
  <si>
    <t>Sold</t>
  </si>
  <si>
    <t>Months kept</t>
  </si>
  <si>
    <t>Years kept</t>
  </si>
  <si>
    <t xml:space="preserve"> With F6 selected I used</t>
  </si>
  <si>
    <t>the keystroke combination</t>
  </si>
  <si>
    <t>Control+;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</si>
</sst>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4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1" applyNumberFormat="0" applyAlignment="0" applyProtection="0"/>
    <xf numFmtId="0" fontId="8" fillId="28" borderId="2" applyNumberFormat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10" fillId="3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3" borderId="1" applyNumberFormat="0" applyAlignment="0" applyProtection="0"/>
    <xf numFmtId="0" fontId="15" fillId="0" borderId="6" applyNumberFormat="0" applyFill="0" applyAlignment="0" applyProtection="0"/>
    <xf numFmtId="0" fontId="16" fillId="34" borderId="0" applyNumberFormat="0" applyBorder="0" applyAlignment="0" applyProtection="0"/>
    <xf numFmtId="0" fontId="3" fillId="35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9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1" fillId="0" borderId="0"/>
    <xf numFmtId="0" fontId="3" fillId="0" borderId="0"/>
  </cellStyleXfs>
  <cellXfs count="22">
    <xf numFmtId="0" fontId="0" fillId="0" borderId="0" xfId="0"/>
    <xf numFmtId="14" fontId="0" fillId="0" borderId="0" xfId="0" applyNumberFormat="1"/>
    <xf numFmtId="15" fontId="0" fillId="0" borderId="0" xfId="0" applyNumberFormat="1"/>
    <xf numFmtId="0" fontId="0" fillId="0" borderId="0" xfId="0" quotePrefix="1"/>
    <xf numFmtId="15" fontId="0" fillId="0" borderId="0" xfId="0" quotePrefix="1" applyNumberFormat="1"/>
    <xf numFmtId="0" fontId="0" fillId="0" borderId="0" xfId="0" applyAlignment="1">
      <alignment wrapText="1"/>
    </xf>
    <xf numFmtId="0" fontId="0" fillId="0" borderId="0" xfId="0" applyNumberFormat="1"/>
    <xf numFmtId="14" fontId="0" fillId="0" borderId="0" xfId="0" quotePrefix="1" applyNumberFormat="1"/>
    <xf numFmtId="14" fontId="0" fillId="0" borderId="0" xfId="0" applyNumberFormat="1" applyAlignment="1"/>
    <xf numFmtId="0" fontId="20" fillId="0" borderId="0" xfId="0" applyFont="1"/>
    <xf numFmtId="0" fontId="3" fillId="0" borderId="0" xfId="0" applyFont="1"/>
    <xf numFmtId="0" fontId="1" fillId="0" borderId="0" xfId="44"/>
    <xf numFmtId="14" fontId="1" fillId="0" borderId="0" xfId="44" applyNumberFormat="1"/>
    <xf numFmtId="0" fontId="3" fillId="0" borderId="0" xfId="45"/>
    <xf numFmtId="14" fontId="3" fillId="0" borderId="0" xfId="45" applyNumberFormat="1"/>
    <xf numFmtId="0" fontId="3" fillId="0" borderId="0" xfId="45" applyAlignment="1">
      <alignment wrapText="1"/>
    </xf>
    <xf numFmtId="0" fontId="3" fillId="0" borderId="0" xfId="45" quotePrefix="1"/>
    <xf numFmtId="15" fontId="3" fillId="0" borderId="0" xfId="45" quotePrefix="1" applyNumberFormat="1"/>
    <xf numFmtId="15" fontId="3" fillId="0" borderId="0" xfId="45" applyNumberFormat="1"/>
    <xf numFmtId="14" fontId="3" fillId="0" borderId="0" xfId="45" quotePrefix="1" applyNumberFormat="1"/>
    <xf numFmtId="0" fontId="20" fillId="0" borderId="0" xfId="45" applyFont="1"/>
    <xf numFmtId="164" fontId="1" fillId="0" borderId="0" xfId="44" applyNumberFormat="1"/>
  </cellXfs>
  <cellStyles count="46">
    <cellStyle name="Accent1" xfId="1" builtinId="29" customBuiltin="1"/>
    <cellStyle name="Accent1 - 20%" xfId="2" xr:uid="{00000000-0005-0000-0000-000001000000}"/>
    <cellStyle name="Accent1 - 40%" xfId="3" xr:uid="{00000000-0005-0000-0000-000002000000}"/>
    <cellStyle name="Accent1 - 60%" xfId="4" xr:uid="{00000000-0005-0000-0000-000003000000}"/>
    <cellStyle name="Accent2" xfId="5" builtinId="33" customBuiltin="1"/>
    <cellStyle name="Accent2 - 20%" xfId="6" xr:uid="{00000000-0005-0000-0000-000005000000}"/>
    <cellStyle name="Accent2 - 40%" xfId="7" xr:uid="{00000000-0005-0000-0000-000006000000}"/>
    <cellStyle name="Accent2 - 60%" xfId="8" xr:uid="{00000000-0005-0000-0000-000007000000}"/>
    <cellStyle name="Accent3" xfId="9" builtinId="37" customBuiltin="1"/>
    <cellStyle name="Accent3 - 20%" xfId="10" xr:uid="{00000000-0005-0000-0000-000009000000}"/>
    <cellStyle name="Accent3 - 40%" xfId="11" xr:uid="{00000000-0005-0000-0000-00000A000000}"/>
    <cellStyle name="Accent3 - 60%" xfId="12" xr:uid="{00000000-0005-0000-0000-00000B000000}"/>
    <cellStyle name="Accent4" xfId="13" builtinId="41" customBuiltin="1"/>
    <cellStyle name="Accent4 - 20%" xfId="14" xr:uid="{00000000-0005-0000-0000-00000D000000}"/>
    <cellStyle name="Accent4 - 40%" xfId="15" xr:uid="{00000000-0005-0000-0000-00000E000000}"/>
    <cellStyle name="Accent4 - 60%" xfId="16" xr:uid="{00000000-0005-0000-0000-00000F000000}"/>
    <cellStyle name="Accent5" xfId="17" builtinId="45" customBuiltin="1"/>
    <cellStyle name="Accent5 - 20%" xfId="18" xr:uid="{00000000-0005-0000-0000-000011000000}"/>
    <cellStyle name="Accent5 - 40%" xfId="19" xr:uid="{00000000-0005-0000-0000-000012000000}"/>
    <cellStyle name="Accent5 - 60%" xfId="20" xr:uid="{00000000-0005-0000-0000-000013000000}"/>
    <cellStyle name="Accent6" xfId="21" builtinId="49" customBuiltin="1"/>
    <cellStyle name="Accent6 - 20%" xfId="22" xr:uid="{00000000-0005-0000-0000-000015000000}"/>
    <cellStyle name="Accent6 - 40%" xfId="23" xr:uid="{00000000-0005-0000-0000-000016000000}"/>
    <cellStyle name="Accent6 - 60%" xfId="24" xr:uid="{00000000-0005-0000-0000-000017000000}"/>
    <cellStyle name="Bad" xfId="25" builtinId="27" customBuiltin="1"/>
    <cellStyle name="Calculation" xfId="26" builtinId="22" customBuiltin="1"/>
    <cellStyle name="Check Cell" xfId="27" builtinId="23" customBuiltin="1"/>
    <cellStyle name="Emphasis 1" xfId="28" xr:uid="{00000000-0005-0000-0000-00001B000000}"/>
    <cellStyle name="Emphasis 2" xfId="29" xr:uid="{00000000-0005-0000-0000-00001C000000}"/>
    <cellStyle name="Emphasis 3" xfId="30" xr:uid="{00000000-0005-0000-0000-00001D000000}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44" xr:uid="{6ACEAA6A-DDAC-4A30-BABA-8182E94C396B}"/>
    <cellStyle name="Normal 3" xfId="45" xr:uid="{9624611A-5367-4334-B1DE-3C13713E5F9F}"/>
    <cellStyle name="Note" xfId="39" builtinId="10" customBuiltin="1"/>
    <cellStyle name="Output" xfId="40" builtinId="21" customBuiltin="1"/>
    <cellStyle name="Sheet Title" xfId="41" xr:uid="{00000000-0005-0000-0000-000029000000}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4:I32"/>
  <sheetViews>
    <sheetView topLeftCell="B21" zoomScale="90" zoomScaleNormal="90" workbookViewId="0">
      <selection activeCell="B30" sqref="B30"/>
    </sheetView>
  </sheetViews>
  <sheetFormatPr defaultRowHeight="12.75" x14ac:dyDescent="0.2"/>
  <cols>
    <col min="2" max="2" width="34.7109375" bestFit="1" customWidth="1"/>
    <col min="3" max="3" width="10.28515625" customWidth="1"/>
    <col min="4" max="5" width="10.140625" bestFit="1" customWidth="1"/>
    <col min="6" max="6" width="11" customWidth="1"/>
    <col min="7" max="7" width="11.85546875" customWidth="1"/>
    <col min="8" max="8" width="9" customWidth="1"/>
  </cols>
  <sheetData>
    <row r="4" spans="2:9" ht="38.25" x14ac:dyDescent="0.2">
      <c r="D4" t="s">
        <v>0</v>
      </c>
      <c r="E4" t="s">
        <v>1</v>
      </c>
      <c r="F4" t="s">
        <v>2</v>
      </c>
      <c r="G4" t="s">
        <v>3</v>
      </c>
      <c r="H4" s="5" t="s">
        <v>11</v>
      </c>
      <c r="I4" s="5" t="s">
        <v>5</v>
      </c>
    </row>
    <row r="5" spans="2:9" x14ac:dyDescent="0.2">
      <c r="B5" s="3" t="s">
        <v>9</v>
      </c>
      <c r="C5" s="1">
        <v>37625</v>
      </c>
      <c r="D5">
        <f t="shared" ref="D5:D10" si="0">YEAR(B5)</f>
        <v>2003</v>
      </c>
      <c r="E5">
        <f t="shared" ref="E5:E10" si="1">MONTH(B5)</f>
        <v>1</v>
      </c>
      <c r="F5">
        <f t="shared" ref="F5:F10" si="2">DAY(B5)</f>
        <v>4</v>
      </c>
      <c r="G5">
        <f t="shared" ref="G5:G10" si="3">WEEKDAY(B5,1)</f>
        <v>7</v>
      </c>
      <c r="H5" s="1">
        <f t="shared" ref="H5:H10" si="4">DATE(D5,E5,F5)</f>
        <v>37625</v>
      </c>
      <c r="I5">
        <f>DATEVALUE("1/4/2003")</f>
        <v>37625</v>
      </c>
    </row>
    <row r="6" spans="2:9" x14ac:dyDescent="0.2">
      <c r="B6" s="3" t="s">
        <v>10</v>
      </c>
      <c r="C6" s="1">
        <v>398</v>
      </c>
      <c r="D6">
        <f t="shared" si="0"/>
        <v>1901</v>
      </c>
      <c r="E6">
        <f t="shared" si="1"/>
        <v>2</v>
      </c>
      <c r="F6">
        <f t="shared" si="2"/>
        <v>1</v>
      </c>
      <c r="G6">
        <f t="shared" si="3"/>
        <v>6</v>
      </c>
      <c r="H6" s="1">
        <f t="shared" si="4"/>
        <v>398</v>
      </c>
      <c r="I6">
        <f>DATEVALUE("2/1/1901")</f>
        <v>398</v>
      </c>
    </row>
    <row r="7" spans="2:9" x14ac:dyDescent="0.2">
      <c r="B7" s="4" t="s">
        <v>6</v>
      </c>
      <c r="C7" s="2">
        <v>37625</v>
      </c>
      <c r="D7">
        <f t="shared" si="0"/>
        <v>2003</v>
      </c>
      <c r="E7">
        <f t="shared" si="1"/>
        <v>1</v>
      </c>
      <c r="F7">
        <f t="shared" si="2"/>
        <v>4</v>
      </c>
      <c r="G7">
        <f t="shared" si="3"/>
        <v>7</v>
      </c>
      <c r="H7" s="1">
        <f t="shared" si="4"/>
        <v>37625</v>
      </c>
    </row>
    <row r="8" spans="2:9" x14ac:dyDescent="0.2">
      <c r="B8" s="3" t="s">
        <v>7</v>
      </c>
      <c r="C8" s="2">
        <v>37625</v>
      </c>
      <c r="D8">
        <f t="shared" si="0"/>
        <v>2003</v>
      </c>
      <c r="E8">
        <f t="shared" si="1"/>
        <v>1</v>
      </c>
      <c r="F8">
        <f t="shared" si="2"/>
        <v>4</v>
      </c>
      <c r="G8">
        <f t="shared" si="3"/>
        <v>7</v>
      </c>
      <c r="H8" s="1">
        <f t="shared" si="4"/>
        <v>37625</v>
      </c>
    </row>
    <row r="9" spans="2:9" x14ac:dyDescent="0.2">
      <c r="B9" s="3" t="s">
        <v>8</v>
      </c>
      <c r="C9" s="2">
        <v>37625</v>
      </c>
      <c r="D9">
        <f t="shared" si="0"/>
        <v>2003</v>
      </c>
      <c r="E9">
        <f t="shared" si="1"/>
        <v>1</v>
      </c>
      <c r="F9">
        <f t="shared" si="2"/>
        <v>4</v>
      </c>
      <c r="G9">
        <f t="shared" si="3"/>
        <v>7</v>
      </c>
      <c r="H9" s="1">
        <f t="shared" si="4"/>
        <v>37625</v>
      </c>
    </row>
    <row r="10" spans="2:9" x14ac:dyDescent="0.2">
      <c r="B10" s="7"/>
      <c r="C10" s="2">
        <v>369</v>
      </c>
      <c r="D10">
        <f t="shared" si="0"/>
        <v>1900</v>
      </c>
      <c r="E10">
        <f t="shared" si="1"/>
        <v>1</v>
      </c>
      <c r="F10">
        <f t="shared" si="2"/>
        <v>0</v>
      </c>
      <c r="G10">
        <f t="shared" si="3"/>
        <v>7</v>
      </c>
      <c r="H10" s="1">
        <f t="shared" si="4"/>
        <v>0</v>
      </c>
      <c r="I10">
        <f>DATEVALUE("1/3/1900")</f>
        <v>3</v>
      </c>
    </row>
    <row r="11" spans="2:9" x14ac:dyDescent="0.2">
      <c r="C11" s="2"/>
    </row>
    <row r="12" spans="2:9" x14ac:dyDescent="0.2">
      <c r="C12" s="2"/>
    </row>
    <row r="13" spans="2:9" ht="51" x14ac:dyDescent="0.2">
      <c r="B13" t="s">
        <v>4</v>
      </c>
      <c r="C13" s="1">
        <f ca="1">TODAY()</f>
        <v>43734</v>
      </c>
      <c r="D13" s="5" t="s">
        <v>20</v>
      </c>
      <c r="E13" s="5" t="s">
        <v>18</v>
      </c>
    </row>
    <row r="14" spans="2:9" x14ac:dyDescent="0.2">
      <c r="B14" t="s">
        <v>19</v>
      </c>
      <c r="C14" s="1">
        <v>37624</v>
      </c>
      <c r="D14" s="1">
        <f>WORKDAY(C14,50)</f>
        <v>37694</v>
      </c>
      <c r="E14" s="8">
        <f>WORKDAY(C14,50,F17:F18)</f>
        <v>37697</v>
      </c>
    </row>
    <row r="15" spans="2:9" x14ac:dyDescent="0.2">
      <c r="B15" t="s">
        <v>13</v>
      </c>
      <c r="C15" s="1">
        <v>37837</v>
      </c>
    </row>
    <row r="16" spans="2:9" x14ac:dyDescent="0.2">
      <c r="C16" s="1"/>
      <c r="F16" t="s">
        <v>15</v>
      </c>
    </row>
    <row r="17" spans="2:6" x14ac:dyDescent="0.2">
      <c r="B17" s="5" t="s">
        <v>14</v>
      </c>
      <c r="C17">
        <f>NETWORKDAYS(C14,C15,F17:F18)</f>
        <v>150</v>
      </c>
      <c r="F17" s="1">
        <v>37806</v>
      </c>
    </row>
    <row r="18" spans="2:6" x14ac:dyDescent="0.2">
      <c r="B18" t="s">
        <v>21</v>
      </c>
      <c r="C18">
        <f>NETWORKDAYS(C14,C15)</f>
        <v>152</v>
      </c>
      <c r="F18" s="1">
        <v>37641</v>
      </c>
    </row>
    <row r="21" spans="2:6" x14ac:dyDescent="0.2">
      <c r="B21" s="9" t="s">
        <v>22</v>
      </c>
    </row>
    <row r="23" spans="2:6" x14ac:dyDescent="0.2">
      <c r="B23" s="10" t="s">
        <v>23</v>
      </c>
      <c r="C23" s="1">
        <v>40616</v>
      </c>
    </row>
    <row r="24" spans="2:6" x14ac:dyDescent="0.2">
      <c r="B24" s="10" t="s">
        <v>24</v>
      </c>
      <c r="C24" s="1">
        <v>41137</v>
      </c>
    </row>
    <row r="26" spans="2:6" x14ac:dyDescent="0.2">
      <c r="B26" s="9" t="s">
        <v>27</v>
      </c>
    </row>
    <row r="27" spans="2:6" x14ac:dyDescent="0.2">
      <c r="B27" s="10" t="s">
        <v>25</v>
      </c>
      <c r="C27" s="1">
        <f>WORKDAY.INTL(C23,100,2)</f>
        <v>40754</v>
      </c>
      <c r="D27" s="1">
        <f>WORKDAY.INTL(C23,100,"1000001")</f>
        <v>40754</v>
      </c>
    </row>
    <row r="28" spans="2:6" x14ac:dyDescent="0.2">
      <c r="B28" s="10" t="s">
        <v>26</v>
      </c>
      <c r="C28" s="1">
        <f>WORKDAY.INTL(C23,100,11)</f>
        <v>40732</v>
      </c>
      <c r="D28" s="1">
        <f>WORKDAY.INTL(C23,100,"0000001")</f>
        <v>40732</v>
      </c>
    </row>
    <row r="30" spans="2:6" x14ac:dyDescent="0.2">
      <c r="B30" s="9" t="s">
        <v>28</v>
      </c>
    </row>
    <row r="31" spans="2:6" x14ac:dyDescent="0.2">
      <c r="B31" s="10" t="s">
        <v>25</v>
      </c>
      <c r="C31">
        <f>NETWORKDAYS.INTL(C23,C24,2)</f>
        <v>373</v>
      </c>
      <c r="D31">
        <f>NETWORKDAYS.INTL(C23,C24,"1000001")</f>
        <v>373</v>
      </c>
    </row>
    <row r="32" spans="2:6" x14ac:dyDescent="0.2">
      <c r="B32" s="10" t="s">
        <v>26</v>
      </c>
      <c r="C32">
        <f>NETWORKDAYS.INTL(C23,C24,11)</f>
        <v>448</v>
      </c>
      <c r="D32">
        <f>NETWORKDAYS.INTL(C23,C24,"0000001")</f>
        <v>448</v>
      </c>
    </row>
  </sheetData>
  <phoneticPr fontId="2" type="noConversion"/>
  <printOptions headings="1" gridLines="1"/>
  <pageMargins left="0.75" right="0.75" top="1" bottom="1" header="0.5" footer="0.5"/>
  <pageSetup scale="85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230EC-AE71-4ED5-84B9-07F8502CBC2F}">
  <sheetPr codeName="Sheet10"/>
  <dimension ref="F6:G8"/>
  <sheetViews>
    <sheetView tabSelected="1" topLeftCell="F5" workbookViewId="0">
      <selection activeCell="Y5" sqref="Y5"/>
    </sheetView>
  </sheetViews>
  <sheetFormatPr defaultRowHeight="15" x14ac:dyDescent="0.25"/>
  <cols>
    <col min="1" max="5" width="9.140625" style="11"/>
    <col min="6" max="6" width="9.7109375" style="11" bestFit="1" customWidth="1"/>
    <col min="7" max="16384" width="9.140625" style="11"/>
  </cols>
  <sheetData>
    <row r="6" spans="6:7" x14ac:dyDescent="0.25">
      <c r="F6" s="12">
        <v>42537</v>
      </c>
      <c r="G6" s="11" t="s">
        <v>38</v>
      </c>
    </row>
    <row r="7" spans="6:7" x14ac:dyDescent="0.25">
      <c r="G7" s="11" t="s">
        <v>39</v>
      </c>
    </row>
    <row r="8" spans="6:7" x14ac:dyDescent="0.25">
      <c r="G8" s="11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4:I14"/>
  <sheetViews>
    <sheetView workbookViewId="0">
      <selection activeCell="C9" sqref="C9"/>
    </sheetView>
  </sheetViews>
  <sheetFormatPr defaultRowHeight="12.75" x14ac:dyDescent="0.2"/>
  <cols>
    <col min="2" max="2" width="16.85546875" customWidth="1"/>
    <col min="7" max="7" width="12.7109375" customWidth="1"/>
  </cols>
  <sheetData>
    <row r="4" spans="2:9" ht="38.25" x14ac:dyDescent="0.2">
      <c r="C4" s="5" t="s">
        <v>5</v>
      </c>
      <c r="D4" t="s">
        <v>0</v>
      </c>
      <c r="E4" t="s">
        <v>1</v>
      </c>
      <c r="F4" t="s">
        <v>2</v>
      </c>
      <c r="G4" t="s">
        <v>3</v>
      </c>
      <c r="H4" s="5" t="s">
        <v>11</v>
      </c>
      <c r="I4" s="5" t="s">
        <v>12</v>
      </c>
    </row>
    <row r="5" spans="2:9" x14ac:dyDescent="0.2">
      <c r="B5" s="3" t="s">
        <v>9</v>
      </c>
      <c r="C5" s="6">
        <v>37625</v>
      </c>
      <c r="D5">
        <f>YEAR(C5)</f>
        <v>2003</v>
      </c>
      <c r="E5">
        <f>MONTH(C5)</f>
        <v>1</v>
      </c>
      <c r="F5">
        <f>DAY(C5)</f>
        <v>4</v>
      </c>
      <c r="G5">
        <f>WEEKDAY(C5,1)</f>
        <v>7</v>
      </c>
      <c r="H5" s="1">
        <f>DATE(D5,E5,F5)</f>
        <v>37625</v>
      </c>
      <c r="I5">
        <f>EDATE(C5,6)</f>
        <v>37806</v>
      </c>
    </row>
    <row r="6" spans="2:9" x14ac:dyDescent="0.2">
      <c r="B6" s="3" t="s">
        <v>10</v>
      </c>
      <c r="C6" s="6">
        <v>398</v>
      </c>
      <c r="D6">
        <f>YEAR(C6)</f>
        <v>1901</v>
      </c>
      <c r="E6">
        <f>MONTH(C6)</f>
        <v>2</v>
      </c>
      <c r="F6">
        <f>DAY(C6)</f>
        <v>1</v>
      </c>
      <c r="G6">
        <f>WEEKDAY(C6,1)</f>
        <v>6</v>
      </c>
      <c r="H6" s="1">
        <f>DATE(D6,E6,F6)</f>
        <v>398</v>
      </c>
      <c r="I6">
        <f>EDATE(C6,6)</f>
        <v>579</v>
      </c>
    </row>
    <row r="7" spans="2:9" x14ac:dyDescent="0.2">
      <c r="B7" s="4" t="s">
        <v>6</v>
      </c>
      <c r="C7" s="6">
        <v>37625</v>
      </c>
      <c r="D7">
        <f>YEAR(C7)</f>
        <v>2003</v>
      </c>
      <c r="E7">
        <f>MONTH(C7)</f>
        <v>1</v>
      </c>
      <c r="F7">
        <f>DAY(C7)</f>
        <v>4</v>
      </c>
      <c r="G7">
        <f>WEEKDAY(C7,1)</f>
        <v>7</v>
      </c>
      <c r="H7" s="1">
        <f>DATE(D7,E7,F7)</f>
        <v>37625</v>
      </c>
      <c r="I7">
        <f>EDATE(C7,6)</f>
        <v>37806</v>
      </c>
    </row>
    <row r="8" spans="2:9" x14ac:dyDescent="0.2">
      <c r="B8" s="3" t="s">
        <v>7</v>
      </c>
      <c r="C8" s="6">
        <v>37625</v>
      </c>
      <c r="D8">
        <f>YEAR(C8)</f>
        <v>2003</v>
      </c>
      <c r="E8">
        <f>MONTH(C8)</f>
        <v>1</v>
      </c>
      <c r="F8">
        <f>DAY(C8)</f>
        <v>4</v>
      </c>
      <c r="G8">
        <f>WEEKDAY(C8,1)</f>
        <v>7</v>
      </c>
      <c r="H8" s="1">
        <f>DATE(D8,E8,F8)</f>
        <v>37625</v>
      </c>
      <c r="I8">
        <f>EDATE(C8,6)</f>
        <v>37806</v>
      </c>
    </row>
    <row r="9" spans="2:9" x14ac:dyDescent="0.2">
      <c r="B9" s="3" t="s">
        <v>8</v>
      </c>
      <c r="C9" s="6">
        <v>37625</v>
      </c>
      <c r="D9">
        <f>YEAR(C9)</f>
        <v>2003</v>
      </c>
      <c r="E9">
        <f>MONTH(C9)</f>
        <v>1</v>
      </c>
      <c r="F9">
        <f>DAY(C9)</f>
        <v>4</v>
      </c>
      <c r="G9">
        <f>WEEKDAY(C9,1)</f>
        <v>7</v>
      </c>
      <c r="H9" s="1">
        <f>DATE(D9,E9,F9)</f>
        <v>37625</v>
      </c>
      <c r="I9">
        <f>EDATE(C9,6)</f>
        <v>37806</v>
      </c>
    </row>
    <row r="10" spans="2:9" x14ac:dyDescent="0.2">
      <c r="C10" s="2"/>
    </row>
    <row r="11" spans="2:9" x14ac:dyDescent="0.2">
      <c r="C11" s="2"/>
    </row>
    <row r="12" spans="2:9" x14ac:dyDescent="0.2">
      <c r="C12" s="2"/>
    </row>
    <row r="14" spans="2:9" x14ac:dyDescent="0.2">
      <c r="B14" t="s">
        <v>4</v>
      </c>
      <c r="C14" s="1">
        <f ca="1">TODAY()</f>
        <v>43734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D4:G36"/>
  <sheetViews>
    <sheetView topLeftCell="D4" workbookViewId="0">
      <selection activeCell="I17" sqref="I17:J17"/>
    </sheetView>
  </sheetViews>
  <sheetFormatPr defaultRowHeight="12.75" x14ac:dyDescent="0.2"/>
  <cols>
    <col min="5" max="5" width="11" bestFit="1" customWidth="1"/>
  </cols>
  <sheetData>
    <row r="4" spans="4:7" x14ac:dyDescent="0.2">
      <c r="D4" t="s">
        <v>16</v>
      </c>
      <c r="E4" t="s">
        <v>17</v>
      </c>
      <c r="G4" s="1"/>
    </row>
    <row r="5" spans="4:7" x14ac:dyDescent="0.2">
      <c r="D5" s="6">
        <v>37622</v>
      </c>
      <c r="E5" s="1">
        <f>D5</f>
        <v>37622</v>
      </c>
      <c r="G5" s="1"/>
    </row>
    <row r="6" spans="4:7" x14ac:dyDescent="0.2">
      <c r="D6" s="6">
        <v>37623</v>
      </c>
      <c r="E6" s="1">
        <f t="shared" ref="E6:E14" si="0">D6</f>
        <v>37623</v>
      </c>
      <c r="G6" s="1"/>
    </row>
    <row r="7" spans="4:7" x14ac:dyDescent="0.2">
      <c r="D7" s="6">
        <v>37624</v>
      </c>
      <c r="E7" s="1">
        <f t="shared" si="0"/>
        <v>37624</v>
      </c>
      <c r="G7" s="1"/>
    </row>
    <row r="8" spans="4:7" x14ac:dyDescent="0.2">
      <c r="D8" s="6">
        <v>37625</v>
      </c>
      <c r="E8" s="1">
        <f t="shared" si="0"/>
        <v>37625</v>
      </c>
      <c r="G8" s="1"/>
    </row>
    <row r="9" spans="4:7" x14ac:dyDescent="0.2">
      <c r="D9" s="6">
        <v>37626</v>
      </c>
      <c r="E9" s="1">
        <f t="shared" si="0"/>
        <v>37626</v>
      </c>
      <c r="G9" s="1"/>
    </row>
    <row r="10" spans="4:7" x14ac:dyDescent="0.2">
      <c r="D10" s="6">
        <v>37627</v>
      </c>
      <c r="E10" s="1">
        <f t="shared" si="0"/>
        <v>37627</v>
      </c>
      <c r="G10" s="1"/>
    </row>
    <row r="11" spans="4:7" x14ac:dyDescent="0.2">
      <c r="D11" s="6">
        <v>37628</v>
      </c>
      <c r="E11" s="1">
        <f t="shared" si="0"/>
        <v>37628</v>
      </c>
      <c r="G11" s="1"/>
    </row>
    <row r="12" spans="4:7" x14ac:dyDescent="0.2">
      <c r="D12" s="6">
        <v>37629</v>
      </c>
      <c r="E12" s="1">
        <f t="shared" si="0"/>
        <v>37629</v>
      </c>
      <c r="G12" s="1"/>
    </row>
    <row r="13" spans="4:7" x14ac:dyDescent="0.2">
      <c r="D13" s="6">
        <v>37630</v>
      </c>
      <c r="E13" s="1">
        <f t="shared" si="0"/>
        <v>37630</v>
      </c>
      <c r="G13" s="1"/>
    </row>
    <row r="14" spans="4:7" x14ac:dyDescent="0.2">
      <c r="D14" s="6">
        <v>37631</v>
      </c>
      <c r="E14" s="1">
        <f t="shared" si="0"/>
        <v>37631</v>
      </c>
      <c r="G14" s="1"/>
    </row>
    <row r="15" spans="4:7" x14ac:dyDescent="0.2">
      <c r="D15" s="6"/>
    </row>
    <row r="16" spans="4:7" x14ac:dyDescent="0.2">
      <c r="D16" s="6"/>
    </row>
    <row r="17" spans="4:4" x14ac:dyDescent="0.2">
      <c r="D17" s="6"/>
    </row>
    <row r="18" spans="4:4" x14ac:dyDescent="0.2">
      <c r="D18" s="6"/>
    </row>
    <row r="19" spans="4:4" x14ac:dyDescent="0.2">
      <c r="D19" s="6"/>
    </row>
    <row r="20" spans="4:4" x14ac:dyDescent="0.2">
      <c r="D20" s="6"/>
    </row>
    <row r="21" spans="4:4" x14ac:dyDescent="0.2">
      <c r="D21" s="6"/>
    </row>
    <row r="22" spans="4:4" x14ac:dyDescent="0.2">
      <c r="D22" s="6"/>
    </row>
    <row r="23" spans="4:4" x14ac:dyDescent="0.2">
      <c r="D23" s="6"/>
    </row>
    <row r="24" spans="4:4" x14ac:dyDescent="0.2">
      <c r="D24" s="6"/>
    </row>
    <row r="25" spans="4:4" x14ac:dyDescent="0.2">
      <c r="D25" s="6"/>
    </row>
    <row r="26" spans="4:4" x14ac:dyDescent="0.2">
      <c r="D26" s="6"/>
    </row>
    <row r="27" spans="4:4" x14ac:dyDescent="0.2">
      <c r="D27" s="6"/>
    </row>
    <row r="28" spans="4:4" x14ac:dyDescent="0.2">
      <c r="D28" s="6"/>
    </row>
    <row r="29" spans="4:4" x14ac:dyDescent="0.2">
      <c r="D29" s="6"/>
    </row>
    <row r="30" spans="4:4" x14ac:dyDescent="0.2">
      <c r="D30" s="6"/>
    </row>
    <row r="31" spans="4:4" x14ac:dyDescent="0.2">
      <c r="D31" s="6"/>
    </row>
    <row r="32" spans="4:4" x14ac:dyDescent="0.2">
      <c r="D32" s="6"/>
    </row>
    <row r="33" spans="4:4" x14ac:dyDescent="0.2">
      <c r="D33" s="6"/>
    </row>
    <row r="34" spans="4:4" x14ac:dyDescent="0.2">
      <c r="D34" s="6"/>
    </row>
    <row r="35" spans="4:4" x14ac:dyDescent="0.2">
      <c r="D35" s="6"/>
    </row>
    <row r="36" spans="4:4" x14ac:dyDescent="0.2">
      <c r="D36" s="6"/>
    </row>
  </sheetData>
  <phoneticPr fontId="2" type="noConversion"/>
  <pageMargins left="0.75" right="0.75" top="1" bottom="1" header="0.5" footer="0.5"/>
  <pageSetup orientation="portrait" horizontalDpi="200" verticalDpi="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EC445-31D0-45B3-B797-34B603E06249}">
  <sheetPr codeName="Sheet4"/>
  <dimension ref="C4:E8"/>
  <sheetViews>
    <sheetView topLeftCell="C4" workbookViewId="0">
      <selection activeCell="U4" sqref="U4"/>
    </sheetView>
  </sheetViews>
  <sheetFormatPr defaultRowHeight="15" x14ac:dyDescent="0.25"/>
  <cols>
    <col min="1" max="3" width="9.140625" style="11"/>
    <col min="4" max="4" width="10.7109375" style="11" bestFit="1" customWidth="1"/>
    <col min="5" max="5" width="20.85546875" style="11" customWidth="1"/>
    <col min="6" max="16384" width="9.140625" style="11"/>
  </cols>
  <sheetData>
    <row r="4" spans="3:5" x14ac:dyDescent="0.25">
      <c r="C4" s="11" t="s">
        <v>29</v>
      </c>
      <c r="D4" s="12">
        <v>42658</v>
      </c>
    </row>
    <row r="5" spans="3:5" x14ac:dyDescent="0.25">
      <c r="C5" s="11" t="s">
        <v>30</v>
      </c>
      <c r="D5" s="12">
        <v>43200</v>
      </c>
    </row>
    <row r="6" spans="3:5" x14ac:dyDescent="0.25">
      <c r="C6" s="11" t="s">
        <v>31</v>
      </c>
      <c r="D6" s="11">
        <f>DATEDIF(D4,D5,"y")</f>
        <v>1</v>
      </c>
      <c r="E6" s="11" t="str">
        <f ca="1">_xlfn.FORMULATEXT(D6)</f>
        <v>=DATEDIF(D4,D5,"y")</v>
      </c>
    </row>
    <row r="7" spans="3:5" x14ac:dyDescent="0.25">
      <c r="C7" s="11" t="s">
        <v>32</v>
      </c>
      <c r="D7" s="11">
        <f>DATEDIF(D4,D5,"m")</f>
        <v>17</v>
      </c>
      <c r="E7" s="11" t="str">
        <f t="shared" ref="E7:E8" ca="1" si="0">_xlfn.FORMULATEXT(D7)</f>
        <v>=DATEDIF(D4,D5,"m")</v>
      </c>
    </row>
    <row r="8" spans="3:5" x14ac:dyDescent="0.25">
      <c r="C8" s="11" t="s">
        <v>33</v>
      </c>
      <c r="D8" s="11">
        <f>DATEDIF(D4,D5,"d")</f>
        <v>542</v>
      </c>
      <c r="E8" s="11" t="str">
        <f t="shared" ca="1" si="0"/>
        <v>=DATEDIF(D4,D5,"d")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53797-0153-4C06-B7F0-A40F9E6D498A}">
  <sheetPr codeName="Sheet5"/>
  <dimension ref="D3:D447"/>
  <sheetViews>
    <sheetView workbookViewId="0">
      <selection activeCell="B14" sqref="B14"/>
    </sheetView>
  </sheetViews>
  <sheetFormatPr defaultRowHeight="12.75" x14ac:dyDescent="0.2"/>
  <cols>
    <col min="1" max="3" width="9.140625" style="13"/>
    <col min="4" max="4" width="10.140625" style="13" bestFit="1" customWidth="1"/>
    <col min="5" max="16384" width="9.140625" style="13"/>
  </cols>
  <sheetData>
    <row r="3" spans="4:4" x14ac:dyDescent="0.2">
      <c r="D3" s="13" t="s">
        <v>16</v>
      </c>
    </row>
    <row r="4" spans="4:4" x14ac:dyDescent="0.2">
      <c r="D4" s="14">
        <v>37650</v>
      </c>
    </row>
    <row r="5" spans="4:4" x14ac:dyDescent="0.2">
      <c r="D5" s="14">
        <v>7296</v>
      </c>
    </row>
    <row r="6" spans="4:4" x14ac:dyDescent="0.2">
      <c r="D6" s="14">
        <v>26827</v>
      </c>
    </row>
    <row r="7" spans="4:4" x14ac:dyDescent="0.2">
      <c r="D7" s="14">
        <v>5329</v>
      </c>
    </row>
    <row r="8" spans="4:4" x14ac:dyDescent="0.2">
      <c r="D8" s="14">
        <v>30362</v>
      </c>
    </row>
    <row r="9" spans="4:4" x14ac:dyDescent="0.2">
      <c r="D9" s="14">
        <v>33919</v>
      </c>
    </row>
    <row r="10" spans="4:4" x14ac:dyDescent="0.2">
      <c r="D10" s="14">
        <v>14923</v>
      </c>
    </row>
    <row r="11" spans="4:4" x14ac:dyDescent="0.2">
      <c r="D11" s="14">
        <v>16293</v>
      </c>
    </row>
    <row r="12" spans="4:4" x14ac:dyDescent="0.2">
      <c r="D12" s="14">
        <v>31429</v>
      </c>
    </row>
    <row r="13" spans="4:4" x14ac:dyDescent="0.2">
      <c r="D13" s="14">
        <v>35067</v>
      </c>
    </row>
    <row r="14" spans="4:4" x14ac:dyDescent="0.2">
      <c r="D14" s="14">
        <v>9332</v>
      </c>
    </row>
    <row r="15" spans="4:4" x14ac:dyDescent="0.2">
      <c r="D15" s="14">
        <v>25362</v>
      </c>
    </row>
    <row r="16" spans="4:4" x14ac:dyDescent="0.2">
      <c r="D16" s="14">
        <v>15313</v>
      </c>
    </row>
    <row r="17" spans="4:4" x14ac:dyDescent="0.2">
      <c r="D17" s="14">
        <v>4081</v>
      </c>
    </row>
    <row r="18" spans="4:4" x14ac:dyDescent="0.2">
      <c r="D18" s="14">
        <v>13157</v>
      </c>
    </row>
    <row r="19" spans="4:4" x14ac:dyDescent="0.2">
      <c r="D19" s="14">
        <v>30165</v>
      </c>
    </row>
    <row r="20" spans="4:4" x14ac:dyDescent="0.2">
      <c r="D20" s="14">
        <v>24406</v>
      </c>
    </row>
    <row r="21" spans="4:4" x14ac:dyDescent="0.2">
      <c r="D21" s="14">
        <v>21198</v>
      </c>
    </row>
    <row r="22" spans="4:4" x14ac:dyDescent="0.2">
      <c r="D22" s="14">
        <v>3242</v>
      </c>
    </row>
    <row r="23" spans="4:4" x14ac:dyDescent="0.2">
      <c r="D23" s="14">
        <v>12644</v>
      </c>
    </row>
    <row r="24" spans="4:4" x14ac:dyDescent="0.2">
      <c r="D24" s="14">
        <v>30862</v>
      </c>
    </row>
    <row r="25" spans="4:4" x14ac:dyDescent="0.2">
      <c r="D25" s="14">
        <v>32156</v>
      </c>
    </row>
    <row r="26" spans="4:4" x14ac:dyDescent="0.2">
      <c r="D26" s="14">
        <v>17950</v>
      </c>
    </row>
    <row r="27" spans="4:4" x14ac:dyDescent="0.2">
      <c r="D27" s="14">
        <v>20799</v>
      </c>
    </row>
    <row r="28" spans="4:4" x14ac:dyDescent="0.2">
      <c r="D28" s="14">
        <v>2925</v>
      </c>
    </row>
    <row r="29" spans="4:4" x14ac:dyDescent="0.2">
      <c r="D29" s="14">
        <v>15172</v>
      </c>
    </row>
    <row r="30" spans="4:4" x14ac:dyDescent="0.2">
      <c r="D30" s="14">
        <v>19039</v>
      </c>
    </row>
    <row r="31" spans="4:4" x14ac:dyDescent="0.2">
      <c r="D31" s="14">
        <v>31973</v>
      </c>
    </row>
    <row r="32" spans="4:4" x14ac:dyDescent="0.2">
      <c r="D32" s="14">
        <v>18642</v>
      </c>
    </row>
    <row r="33" spans="4:4" x14ac:dyDescent="0.2">
      <c r="D33" s="14">
        <v>16943</v>
      </c>
    </row>
    <row r="34" spans="4:4" x14ac:dyDescent="0.2">
      <c r="D34" s="14">
        <v>13752</v>
      </c>
    </row>
    <row r="35" spans="4:4" x14ac:dyDescent="0.2">
      <c r="D35" s="14">
        <v>27595</v>
      </c>
    </row>
    <row r="36" spans="4:4" x14ac:dyDescent="0.2">
      <c r="D36" s="14">
        <v>26259</v>
      </c>
    </row>
    <row r="37" spans="4:4" x14ac:dyDescent="0.2">
      <c r="D37" s="14">
        <v>18535</v>
      </c>
    </row>
    <row r="38" spans="4:4" x14ac:dyDescent="0.2">
      <c r="D38" s="14">
        <v>5213</v>
      </c>
    </row>
    <row r="39" spans="4:4" x14ac:dyDescent="0.2">
      <c r="D39" s="14">
        <v>8650</v>
      </c>
    </row>
    <row r="40" spans="4:4" x14ac:dyDescent="0.2">
      <c r="D40" s="14">
        <v>375</v>
      </c>
    </row>
    <row r="41" spans="4:4" x14ac:dyDescent="0.2">
      <c r="D41" s="14">
        <v>15524</v>
      </c>
    </row>
    <row r="42" spans="4:4" x14ac:dyDescent="0.2">
      <c r="D42" s="14">
        <v>34198</v>
      </c>
    </row>
    <row r="43" spans="4:4" x14ac:dyDescent="0.2">
      <c r="D43" s="14">
        <v>30136</v>
      </c>
    </row>
    <row r="44" spans="4:4" x14ac:dyDescent="0.2">
      <c r="D44" s="14">
        <v>14400</v>
      </c>
    </row>
    <row r="45" spans="4:4" x14ac:dyDescent="0.2">
      <c r="D45" s="14">
        <v>38412</v>
      </c>
    </row>
    <row r="46" spans="4:4" x14ac:dyDescent="0.2">
      <c r="D46" s="14">
        <v>14474</v>
      </c>
    </row>
    <row r="47" spans="4:4" x14ac:dyDescent="0.2">
      <c r="D47" s="14">
        <v>37771</v>
      </c>
    </row>
    <row r="48" spans="4:4" x14ac:dyDescent="0.2">
      <c r="D48" s="14">
        <v>7258</v>
      </c>
    </row>
    <row r="49" spans="4:4" x14ac:dyDescent="0.2">
      <c r="D49" s="14">
        <v>15072</v>
      </c>
    </row>
    <row r="50" spans="4:4" x14ac:dyDescent="0.2">
      <c r="D50" s="14">
        <v>30696</v>
      </c>
    </row>
    <row r="51" spans="4:4" x14ac:dyDescent="0.2">
      <c r="D51" s="14">
        <v>34020</v>
      </c>
    </row>
    <row r="52" spans="4:4" x14ac:dyDescent="0.2">
      <c r="D52" s="14">
        <v>549</v>
      </c>
    </row>
    <row r="53" spans="4:4" x14ac:dyDescent="0.2">
      <c r="D53" s="14">
        <v>3748</v>
      </c>
    </row>
    <row r="54" spans="4:4" x14ac:dyDescent="0.2">
      <c r="D54" s="14">
        <v>26048</v>
      </c>
    </row>
    <row r="55" spans="4:4" x14ac:dyDescent="0.2">
      <c r="D55" s="14">
        <v>27197</v>
      </c>
    </row>
    <row r="56" spans="4:4" x14ac:dyDescent="0.2">
      <c r="D56" s="14">
        <v>37535</v>
      </c>
    </row>
    <row r="57" spans="4:4" x14ac:dyDescent="0.2">
      <c r="D57" s="14">
        <v>8861</v>
      </c>
    </row>
    <row r="58" spans="4:4" x14ac:dyDescent="0.2">
      <c r="D58" s="14">
        <v>34899</v>
      </c>
    </row>
    <row r="59" spans="4:4" x14ac:dyDescent="0.2">
      <c r="D59" s="14">
        <v>32558</v>
      </c>
    </row>
    <row r="60" spans="4:4" x14ac:dyDescent="0.2">
      <c r="D60" s="14">
        <v>5687</v>
      </c>
    </row>
    <row r="61" spans="4:4" x14ac:dyDescent="0.2">
      <c r="D61" s="14">
        <v>22438</v>
      </c>
    </row>
    <row r="62" spans="4:4" x14ac:dyDescent="0.2">
      <c r="D62" s="14">
        <v>21629</v>
      </c>
    </row>
    <row r="63" spans="4:4" x14ac:dyDescent="0.2">
      <c r="D63" s="14">
        <v>28126</v>
      </c>
    </row>
    <row r="64" spans="4:4" x14ac:dyDescent="0.2">
      <c r="D64" s="14">
        <v>3698</v>
      </c>
    </row>
    <row r="65" spans="4:4" x14ac:dyDescent="0.2">
      <c r="D65" s="14">
        <v>15590</v>
      </c>
    </row>
    <row r="66" spans="4:4" x14ac:dyDescent="0.2">
      <c r="D66" s="14">
        <v>38299</v>
      </c>
    </row>
    <row r="67" spans="4:4" x14ac:dyDescent="0.2">
      <c r="D67" s="14">
        <v>25753</v>
      </c>
    </row>
    <row r="68" spans="4:4" x14ac:dyDescent="0.2">
      <c r="D68" s="14">
        <v>11058</v>
      </c>
    </row>
    <row r="69" spans="4:4" x14ac:dyDescent="0.2">
      <c r="D69" s="14">
        <v>9265</v>
      </c>
    </row>
    <row r="70" spans="4:4" x14ac:dyDescent="0.2">
      <c r="D70" s="14">
        <v>5060</v>
      </c>
    </row>
    <row r="71" spans="4:4" x14ac:dyDescent="0.2">
      <c r="D71" s="14">
        <v>29652</v>
      </c>
    </row>
    <row r="72" spans="4:4" x14ac:dyDescent="0.2">
      <c r="D72" s="14">
        <v>28797</v>
      </c>
    </row>
    <row r="73" spans="4:4" x14ac:dyDescent="0.2">
      <c r="D73" s="14">
        <v>25729</v>
      </c>
    </row>
    <row r="74" spans="4:4" x14ac:dyDescent="0.2">
      <c r="D74" s="14">
        <v>18651</v>
      </c>
    </row>
    <row r="75" spans="4:4" x14ac:dyDescent="0.2">
      <c r="D75" s="14">
        <v>21715</v>
      </c>
    </row>
    <row r="76" spans="4:4" x14ac:dyDescent="0.2">
      <c r="D76" s="14">
        <v>517</v>
      </c>
    </row>
    <row r="77" spans="4:4" x14ac:dyDescent="0.2">
      <c r="D77" s="14">
        <v>11439</v>
      </c>
    </row>
    <row r="78" spans="4:4" x14ac:dyDescent="0.2">
      <c r="D78" s="14">
        <v>37355</v>
      </c>
    </row>
    <row r="79" spans="4:4" x14ac:dyDescent="0.2">
      <c r="D79" s="14">
        <v>36294</v>
      </c>
    </row>
    <row r="80" spans="4:4" x14ac:dyDescent="0.2">
      <c r="D80" s="14">
        <v>15099</v>
      </c>
    </row>
    <row r="81" spans="4:4" x14ac:dyDescent="0.2">
      <c r="D81" s="14">
        <v>20854</v>
      </c>
    </row>
    <row r="82" spans="4:4" x14ac:dyDescent="0.2">
      <c r="D82" s="14">
        <v>20990</v>
      </c>
    </row>
    <row r="83" spans="4:4" x14ac:dyDescent="0.2">
      <c r="D83" s="14">
        <v>37791</v>
      </c>
    </row>
    <row r="84" spans="4:4" x14ac:dyDescent="0.2">
      <c r="D84" s="14">
        <v>2316</v>
      </c>
    </row>
    <row r="85" spans="4:4" x14ac:dyDescent="0.2">
      <c r="D85" s="14">
        <v>37776</v>
      </c>
    </row>
    <row r="86" spans="4:4" x14ac:dyDescent="0.2">
      <c r="D86" s="14">
        <v>14717</v>
      </c>
    </row>
    <row r="87" spans="4:4" x14ac:dyDescent="0.2">
      <c r="D87" s="14">
        <v>26305</v>
      </c>
    </row>
    <row r="88" spans="4:4" x14ac:dyDescent="0.2">
      <c r="D88" s="14">
        <v>35035</v>
      </c>
    </row>
    <row r="89" spans="4:4" x14ac:dyDescent="0.2">
      <c r="D89" s="14">
        <v>10512</v>
      </c>
    </row>
    <row r="90" spans="4:4" x14ac:dyDescent="0.2">
      <c r="D90" s="14">
        <v>14465</v>
      </c>
    </row>
    <row r="91" spans="4:4" x14ac:dyDescent="0.2">
      <c r="D91" s="14">
        <v>35581</v>
      </c>
    </row>
    <row r="92" spans="4:4" x14ac:dyDescent="0.2">
      <c r="D92" s="14">
        <v>19270</v>
      </c>
    </row>
    <row r="93" spans="4:4" x14ac:dyDescent="0.2">
      <c r="D93" s="14">
        <v>25334</v>
      </c>
    </row>
    <row r="94" spans="4:4" x14ac:dyDescent="0.2">
      <c r="D94" s="14">
        <v>18672</v>
      </c>
    </row>
    <row r="95" spans="4:4" x14ac:dyDescent="0.2">
      <c r="D95" s="14">
        <v>31594</v>
      </c>
    </row>
    <row r="96" spans="4:4" x14ac:dyDescent="0.2">
      <c r="D96" s="14">
        <v>18622</v>
      </c>
    </row>
    <row r="97" spans="4:4" x14ac:dyDescent="0.2">
      <c r="D97" s="14">
        <v>18559</v>
      </c>
    </row>
    <row r="98" spans="4:4" x14ac:dyDescent="0.2">
      <c r="D98" s="14">
        <v>37410</v>
      </c>
    </row>
    <row r="99" spans="4:4" x14ac:dyDescent="0.2">
      <c r="D99" s="14">
        <v>12389</v>
      </c>
    </row>
    <row r="100" spans="4:4" x14ac:dyDescent="0.2">
      <c r="D100" s="14">
        <v>7866</v>
      </c>
    </row>
    <row r="101" spans="4:4" x14ac:dyDescent="0.2">
      <c r="D101" s="14">
        <v>24639</v>
      </c>
    </row>
    <row r="102" spans="4:4" x14ac:dyDescent="0.2">
      <c r="D102" s="14">
        <v>30898</v>
      </c>
    </row>
    <row r="103" spans="4:4" x14ac:dyDescent="0.2">
      <c r="D103" s="14">
        <v>23817</v>
      </c>
    </row>
    <row r="104" spans="4:4" x14ac:dyDescent="0.2">
      <c r="D104" s="14">
        <v>38118</v>
      </c>
    </row>
    <row r="105" spans="4:4" x14ac:dyDescent="0.2">
      <c r="D105" s="14">
        <v>6468</v>
      </c>
    </row>
    <row r="106" spans="4:4" x14ac:dyDescent="0.2">
      <c r="D106" s="14">
        <v>19774</v>
      </c>
    </row>
    <row r="107" spans="4:4" x14ac:dyDescent="0.2">
      <c r="D107" s="14">
        <v>11986</v>
      </c>
    </row>
    <row r="108" spans="4:4" x14ac:dyDescent="0.2">
      <c r="D108" s="14">
        <v>6202</v>
      </c>
    </row>
    <row r="109" spans="4:4" x14ac:dyDescent="0.2">
      <c r="D109" s="14">
        <v>7864</v>
      </c>
    </row>
    <row r="110" spans="4:4" x14ac:dyDescent="0.2">
      <c r="D110" s="14">
        <v>8696</v>
      </c>
    </row>
    <row r="111" spans="4:4" x14ac:dyDescent="0.2">
      <c r="D111" s="14">
        <v>16887</v>
      </c>
    </row>
    <row r="112" spans="4:4" x14ac:dyDescent="0.2">
      <c r="D112" s="14">
        <v>16286</v>
      </c>
    </row>
    <row r="113" spans="4:4" x14ac:dyDescent="0.2">
      <c r="D113" s="14">
        <v>36530</v>
      </c>
    </row>
    <row r="114" spans="4:4" x14ac:dyDescent="0.2">
      <c r="D114" s="14">
        <v>16139</v>
      </c>
    </row>
    <row r="115" spans="4:4" x14ac:dyDescent="0.2">
      <c r="D115" s="14">
        <v>35241</v>
      </c>
    </row>
    <row r="116" spans="4:4" x14ac:dyDescent="0.2">
      <c r="D116" s="14">
        <v>39754</v>
      </c>
    </row>
    <row r="117" spans="4:4" x14ac:dyDescent="0.2">
      <c r="D117" s="14">
        <v>35663</v>
      </c>
    </row>
    <row r="118" spans="4:4" x14ac:dyDescent="0.2">
      <c r="D118" s="14">
        <v>16496</v>
      </c>
    </row>
    <row r="119" spans="4:4" x14ac:dyDescent="0.2">
      <c r="D119" s="14">
        <v>23922</v>
      </c>
    </row>
    <row r="120" spans="4:4" x14ac:dyDescent="0.2">
      <c r="D120" s="14">
        <v>29250</v>
      </c>
    </row>
    <row r="121" spans="4:4" x14ac:dyDescent="0.2">
      <c r="D121" s="14">
        <v>34303</v>
      </c>
    </row>
    <row r="122" spans="4:4" x14ac:dyDescent="0.2">
      <c r="D122" s="14">
        <v>23955</v>
      </c>
    </row>
    <row r="123" spans="4:4" x14ac:dyDescent="0.2">
      <c r="D123" s="14">
        <v>33532</v>
      </c>
    </row>
    <row r="124" spans="4:4" x14ac:dyDescent="0.2">
      <c r="D124" s="14">
        <v>12867</v>
      </c>
    </row>
    <row r="125" spans="4:4" x14ac:dyDescent="0.2">
      <c r="D125" s="14">
        <v>17976</v>
      </c>
    </row>
    <row r="126" spans="4:4" x14ac:dyDescent="0.2">
      <c r="D126" s="14">
        <v>38699</v>
      </c>
    </row>
    <row r="127" spans="4:4" x14ac:dyDescent="0.2">
      <c r="D127" s="14">
        <v>35927</v>
      </c>
    </row>
    <row r="128" spans="4:4" x14ac:dyDescent="0.2">
      <c r="D128" s="14">
        <v>8663</v>
      </c>
    </row>
    <row r="129" spans="4:4" x14ac:dyDescent="0.2">
      <c r="D129" s="14">
        <v>13271</v>
      </c>
    </row>
    <row r="130" spans="4:4" x14ac:dyDescent="0.2">
      <c r="D130" s="14">
        <v>26736</v>
      </c>
    </row>
    <row r="131" spans="4:4" x14ac:dyDescent="0.2">
      <c r="D131" s="14">
        <v>26042</v>
      </c>
    </row>
    <row r="132" spans="4:4" x14ac:dyDescent="0.2">
      <c r="D132" s="14">
        <v>10545</v>
      </c>
    </row>
    <row r="133" spans="4:4" x14ac:dyDescent="0.2">
      <c r="D133" s="14">
        <v>12929</v>
      </c>
    </row>
    <row r="134" spans="4:4" x14ac:dyDescent="0.2">
      <c r="D134" s="14">
        <v>27903</v>
      </c>
    </row>
    <row r="135" spans="4:4" x14ac:dyDescent="0.2">
      <c r="D135" s="14">
        <v>10469</v>
      </c>
    </row>
    <row r="136" spans="4:4" x14ac:dyDescent="0.2">
      <c r="D136" s="14">
        <v>26056</v>
      </c>
    </row>
    <row r="137" spans="4:4" x14ac:dyDescent="0.2">
      <c r="D137" s="14">
        <v>28186</v>
      </c>
    </row>
    <row r="138" spans="4:4" x14ac:dyDescent="0.2">
      <c r="D138" s="14">
        <v>26977</v>
      </c>
    </row>
    <row r="139" spans="4:4" x14ac:dyDescent="0.2">
      <c r="D139" s="14">
        <v>36570</v>
      </c>
    </row>
    <row r="140" spans="4:4" x14ac:dyDescent="0.2">
      <c r="D140" s="14">
        <v>11114</v>
      </c>
    </row>
    <row r="141" spans="4:4" x14ac:dyDescent="0.2">
      <c r="D141" s="14">
        <v>1187</v>
      </c>
    </row>
    <row r="142" spans="4:4" x14ac:dyDescent="0.2">
      <c r="D142" s="14">
        <v>29384</v>
      </c>
    </row>
    <row r="143" spans="4:4" x14ac:dyDescent="0.2">
      <c r="D143" s="14">
        <v>32599</v>
      </c>
    </row>
    <row r="144" spans="4:4" x14ac:dyDescent="0.2">
      <c r="D144" s="14">
        <v>5607</v>
      </c>
    </row>
    <row r="145" spans="4:4" x14ac:dyDescent="0.2">
      <c r="D145" s="14">
        <v>35428</v>
      </c>
    </row>
    <row r="146" spans="4:4" x14ac:dyDescent="0.2">
      <c r="D146" s="14">
        <v>31120</v>
      </c>
    </row>
    <row r="147" spans="4:4" x14ac:dyDescent="0.2">
      <c r="D147" s="14">
        <v>6908</v>
      </c>
    </row>
    <row r="148" spans="4:4" x14ac:dyDescent="0.2">
      <c r="D148" s="14">
        <v>18784</v>
      </c>
    </row>
    <row r="149" spans="4:4" x14ac:dyDescent="0.2">
      <c r="D149" s="14">
        <v>15278</v>
      </c>
    </row>
    <row r="150" spans="4:4" x14ac:dyDescent="0.2">
      <c r="D150" s="14">
        <v>19317</v>
      </c>
    </row>
    <row r="151" spans="4:4" x14ac:dyDescent="0.2">
      <c r="D151" s="14">
        <v>1706</v>
      </c>
    </row>
    <row r="152" spans="4:4" x14ac:dyDescent="0.2">
      <c r="D152" s="14">
        <v>5898</v>
      </c>
    </row>
    <row r="153" spans="4:4" x14ac:dyDescent="0.2">
      <c r="D153" s="14">
        <v>19255</v>
      </c>
    </row>
    <row r="154" spans="4:4" x14ac:dyDescent="0.2">
      <c r="D154" s="14">
        <v>38671</v>
      </c>
    </row>
    <row r="155" spans="4:4" x14ac:dyDescent="0.2">
      <c r="D155" s="14">
        <v>37937</v>
      </c>
    </row>
    <row r="156" spans="4:4" x14ac:dyDescent="0.2">
      <c r="D156" s="14">
        <v>31211</v>
      </c>
    </row>
    <row r="157" spans="4:4" x14ac:dyDescent="0.2">
      <c r="D157" s="14">
        <v>14185</v>
      </c>
    </row>
    <row r="158" spans="4:4" x14ac:dyDescent="0.2">
      <c r="D158" s="14">
        <v>1344</v>
      </c>
    </row>
    <row r="159" spans="4:4" x14ac:dyDescent="0.2">
      <c r="D159" s="14">
        <v>13762</v>
      </c>
    </row>
    <row r="160" spans="4:4" x14ac:dyDescent="0.2">
      <c r="D160" s="14">
        <v>7129</v>
      </c>
    </row>
    <row r="161" spans="4:4" x14ac:dyDescent="0.2">
      <c r="D161" s="14">
        <v>26389</v>
      </c>
    </row>
    <row r="162" spans="4:4" x14ac:dyDescent="0.2">
      <c r="D162" s="14">
        <v>20988</v>
      </c>
    </row>
    <row r="163" spans="4:4" x14ac:dyDescent="0.2">
      <c r="D163" s="14">
        <v>15642</v>
      </c>
    </row>
    <row r="164" spans="4:4" x14ac:dyDescent="0.2">
      <c r="D164" s="14">
        <v>37391</v>
      </c>
    </row>
    <row r="165" spans="4:4" x14ac:dyDescent="0.2">
      <c r="D165" s="14">
        <v>31982</v>
      </c>
    </row>
    <row r="166" spans="4:4" x14ac:dyDescent="0.2">
      <c r="D166" s="14">
        <v>25877</v>
      </c>
    </row>
    <row r="167" spans="4:4" x14ac:dyDescent="0.2">
      <c r="D167" s="14">
        <v>33664</v>
      </c>
    </row>
    <row r="168" spans="4:4" x14ac:dyDescent="0.2">
      <c r="D168" s="14">
        <v>28840</v>
      </c>
    </row>
    <row r="169" spans="4:4" x14ac:dyDescent="0.2">
      <c r="D169" s="14">
        <v>11197</v>
      </c>
    </row>
    <row r="170" spans="4:4" x14ac:dyDescent="0.2">
      <c r="D170" s="14">
        <v>21016</v>
      </c>
    </row>
    <row r="171" spans="4:4" x14ac:dyDescent="0.2">
      <c r="D171" s="14">
        <v>7477</v>
      </c>
    </row>
    <row r="172" spans="4:4" x14ac:dyDescent="0.2">
      <c r="D172" s="14">
        <v>1025</v>
      </c>
    </row>
    <row r="173" spans="4:4" x14ac:dyDescent="0.2">
      <c r="D173" s="14">
        <v>1235</v>
      </c>
    </row>
    <row r="174" spans="4:4" x14ac:dyDescent="0.2">
      <c r="D174" s="14">
        <v>24155</v>
      </c>
    </row>
    <row r="175" spans="4:4" x14ac:dyDescent="0.2">
      <c r="D175" s="14">
        <v>38688</v>
      </c>
    </row>
    <row r="176" spans="4:4" x14ac:dyDescent="0.2">
      <c r="D176" s="14">
        <v>4280</v>
      </c>
    </row>
    <row r="177" spans="4:4" x14ac:dyDescent="0.2">
      <c r="D177" s="14">
        <v>10460</v>
      </c>
    </row>
    <row r="178" spans="4:4" x14ac:dyDescent="0.2">
      <c r="D178" s="14">
        <v>23066</v>
      </c>
    </row>
    <row r="179" spans="4:4" x14ac:dyDescent="0.2">
      <c r="D179" s="14">
        <v>25524</v>
      </c>
    </row>
    <row r="180" spans="4:4" x14ac:dyDescent="0.2">
      <c r="D180" s="14">
        <v>3529</v>
      </c>
    </row>
    <row r="181" spans="4:4" x14ac:dyDescent="0.2">
      <c r="D181" s="14">
        <v>34519</v>
      </c>
    </row>
    <row r="182" spans="4:4" x14ac:dyDescent="0.2">
      <c r="D182" s="14">
        <v>26332</v>
      </c>
    </row>
    <row r="183" spans="4:4" x14ac:dyDescent="0.2">
      <c r="D183" s="14">
        <v>22157</v>
      </c>
    </row>
    <row r="184" spans="4:4" x14ac:dyDescent="0.2">
      <c r="D184" s="14">
        <v>17864</v>
      </c>
    </row>
    <row r="185" spans="4:4" x14ac:dyDescent="0.2">
      <c r="D185" s="14">
        <v>13971</v>
      </c>
    </row>
    <row r="186" spans="4:4" x14ac:dyDescent="0.2">
      <c r="D186" s="14">
        <v>19704</v>
      </c>
    </row>
    <row r="187" spans="4:4" x14ac:dyDescent="0.2">
      <c r="D187" s="14">
        <v>10442</v>
      </c>
    </row>
    <row r="188" spans="4:4" x14ac:dyDescent="0.2">
      <c r="D188" s="14">
        <v>680</v>
      </c>
    </row>
    <row r="189" spans="4:4" x14ac:dyDescent="0.2">
      <c r="D189" s="14">
        <v>10419</v>
      </c>
    </row>
    <row r="190" spans="4:4" x14ac:dyDescent="0.2">
      <c r="D190" s="14">
        <v>14291</v>
      </c>
    </row>
    <row r="191" spans="4:4" x14ac:dyDescent="0.2">
      <c r="D191" s="14">
        <v>1515</v>
      </c>
    </row>
    <row r="192" spans="4:4" x14ac:dyDescent="0.2">
      <c r="D192" s="14">
        <v>10017</v>
      </c>
    </row>
    <row r="193" spans="4:4" x14ac:dyDescent="0.2">
      <c r="D193" s="14">
        <v>32595</v>
      </c>
    </row>
    <row r="194" spans="4:4" x14ac:dyDescent="0.2">
      <c r="D194" s="14">
        <v>5103</v>
      </c>
    </row>
    <row r="195" spans="4:4" x14ac:dyDescent="0.2">
      <c r="D195" s="14">
        <v>11313</v>
      </c>
    </row>
    <row r="196" spans="4:4" x14ac:dyDescent="0.2">
      <c r="D196" s="14">
        <v>36665</v>
      </c>
    </row>
    <row r="197" spans="4:4" x14ac:dyDescent="0.2">
      <c r="D197" s="14">
        <v>18347</v>
      </c>
    </row>
    <row r="198" spans="4:4" x14ac:dyDescent="0.2">
      <c r="D198" s="14">
        <v>36922</v>
      </c>
    </row>
    <row r="199" spans="4:4" x14ac:dyDescent="0.2">
      <c r="D199" s="14">
        <v>26665</v>
      </c>
    </row>
    <row r="200" spans="4:4" x14ac:dyDescent="0.2">
      <c r="D200" s="14">
        <v>12440</v>
      </c>
    </row>
    <row r="201" spans="4:4" x14ac:dyDescent="0.2">
      <c r="D201" s="14">
        <v>28282</v>
      </c>
    </row>
    <row r="202" spans="4:4" x14ac:dyDescent="0.2">
      <c r="D202" s="14">
        <v>8913</v>
      </c>
    </row>
    <row r="203" spans="4:4" x14ac:dyDescent="0.2">
      <c r="D203" s="14">
        <v>29929</v>
      </c>
    </row>
    <row r="204" spans="4:4" x14ac:dyDescent="0.2">
      <c r="D204" s="14">
        <v>26995</v>
      </c>
    </row>
    <row r="205" spans="4:4" x14ac:dyDescent="0.2">
      <c r="D205" s="14">
        <v>12890</v>
      </c>
    </row>
    <row r="206" spans="4:4" x14ac:dyDescent="0.2">
      <c r="D206" s="14">
        <v>3799</v>
      </c>
    </row>
    <row r="207" spans="4:4" x14ac:dyDescent="0.2">
      <c r="D207" s="14">
        <v>6770</v>
      </c>
    </row>
    <row r="208" spans="4:4" x14ac:dyDescent="0.2">
      <c r="D208" s="14">
        <v>22491</v>
      </c>
    </row>
    <row r="209" spans="4:4" x14ac:dyDescent="0.2">
      <c r="D209" s="14">
        <v>18287</v>
      </c>
    </row>
    <row r="210" spans="4:4" x14ac:dyDescent="0.2">
      <c r="D210" s="14">
        <v>6082</v>
      </c>
    </row>
    <row r="211" spans="4:4" x14ac:dyDescent="0.2">
      <c r="D211" s="14">
        <v>23341</v>
      </c>
    </row>
    <row r="212" spans="4:4" x14ac:dyDescent="0.2">
      <c r="D212" s="14">
        <v>2499</v>
      </c>
    </row>
    <row r="213" spans="4:4" x14ac:dyDescent="0.2">
      <c r="D213" s="14">
        <v>35967</v>
      </c>
    </row>
    <row r="214" spans="4:4" x14ac:dyDescent="0.2">
      <c r="D214" s="14">
        <v>4121</v>
      </c>
    </row>
    <row r="215" spans="4:4" x14ac:dyDescent="0.2">
      <c r="D215" s="14">
        <v>7285</v>
      </c>
    </row>
    <row r="216" spans="4:4" x14ac:dyDescent="0.2">
      <c r="D216" s="14">
        <v>2201</v>
      </c>
    </row>
    <row r="217" spans="4:4" x14ac:dyDescent="0.2">
      <c r="D217" s="14">
        <v>29486</v>
      </c>
    </row>
    <row r="218" spans="4:4" x14ac:dyDescent="0.2">
      <c r="D218" s="14">
        <v>259</v>
      </c>
    </row>
    <row r="219" spans="4:4" x14ac:dyDescent="0.2">
      <c r="D219" s="14">
        <v>36619</v>
      </c>
    </row>
    <row r="220" spans="4:4" x14ac:dyDescent="0.2">
      <c r="D220" s="14">
        <v>9932</v>
      </c>
    </row>
    <row r="221" spans="4:4" x14ac:dyDescent="0.2">
      <c r="D221" s="14">
        <v>32557</v>
      </c>
    </row>
    <row r="222" spans="4:4" x14ac:dyDescent="0.2">
      <c r="D222" s="14">
        <v>37917</v>
      </c>
    </row>
    <row r="223" spans="4:4" x14ac:dyDescent="0.2">
      <c r="D223" s="14">
        <v>33574</v>
      </c>
    </row>
    <row r="224" spans="4:4" x14ac:dyDescent="0.2">
      <c r="D224" s="14">
        <v>28224</v>
      </c>
    </row>
    <row r="225" spans="4:4" x14ac:dyDescent="0.2">
      <c r="D225" s="14">
        <v>38859</v>
      </c>
    </row>
    <row r="226" spans="4:4" x14ac:dyDescent="0.2">
      <c r="D226" s="14">
        <v>7681</v>
      </c>
    </row>
    <row r="227" spans="4:4" x14ac:dyDescent="0.2">
      <c r="D227" s="14">
        <v>12605</v>
      </c>
    </row>
    <row r="228" spans="4:4" x14ac:dyDescent="0.2">
      <c r="D228" s="14">
        <v>10241</v>
      </c>
    </row>
    <row r="229" spans="4:4" x14ac:dyDescent="0.2">
      <c r="D229" s="14">
        <v>29754</v>
      </c>
    </row>
    <row r="230" spans="4:4" x14ac:dyDescent="0.2">
      <c r="D230" s="14">
        <v>28462</v>
      </c>
    </row>
    <row r="231" spans="4:4" x14ac:dyDescent="0.2">
      <c r="D231" s="14">
        <v>13910</v>
      </c>
    </row>
    <row r="232" spans="4:4" x14ac:dyDescent="0.2">
      <c r="D232" s="14">
        <v>21196</v>
      </c>
    </row>
    <row r="233" spans="4:4" x14ac:dyDescent="0.2">
      <c r="D233" s="14">
        <v>22423</v>
      </c>
    </row>
    <row r="234" spans="4:4" x14ac:dyDescent="0.2">
      <c r="D234" s="14">
        <v>29352</v>
      </c>
    </row>
    <row r="235" spans="4:4" x14ac:dyDescent="0.2">
      <c r="D235" s="14">
        <v>1847</v>
      </c>
    </row>
    <row r="236" spans="4:4" x14ac:dyDescent="0.2">
      <c r="D236" s="14">
        <v>35766</v>
      </c>
    </row>
    <row r="237" spans="4:4" x14ac:dyDescent="0.2">
      <c r="D237" s="14">
        <v>26502</v>
      </c>
    </row>
    <row r="238" spans="4:4" x14ac:dyDescent="0.2">
      <c r="D238" s="14">
        <v>13179</v>
      </c>
    </row>
    <row r="239" spans="4:4" x14ac:dyDescent="0.2">
      <c r="D239" s="14">
        <v>3402</v>
      </c>
    </row>
    <row r="240" spans="4:4" x14ac:dyDescent="0.2">
      <c r="D240" s="14">
        <v>24298</v>
      </c>
    </row>
    <row r="241" spans="4:4" x14ac:dyDescent="0.2">
      <c r="D241" s="14">
        <v>3881</v>
      </c>
    </row>
    <row r="242" spans="4:4" x14ac:dyDescent="0.2">
      <c r="D242" s="14">
        <v>13536</v>
      </c>
    </row>
    <row r="243" spans="4:4" x14ac:dyDescent="0.2">
      <c r="D243" s="14">
        <v>34352</v>
      </c>
    </row>
    <row r="244" spans="4:4" x14ac:dyDescent="0.2">
      <c r="D244" s="14">
        <v>20449</v>
      </c>
    </row>
    <row r="245" spans="4:4" x14ac:dyDescent="0.2">
      <c r="D245" s="14">
        <v>5802</v>
      </c>
    </row>
    <row r="246" spans="4:4" x14ac:dyDescent="0.2">
      <c r="D246" s="14">
        <v>34091</v>
      </c>
    </row>
    <row r="247" spans="4:4" x14ac:dyDescent="0.2">
      <c r="D247" s="14">
        <v>23674</v>
      </c>
    </row>
    <row r="248" spans="4:4" x14ac:dyDescent="0.2">
      <c r="D248" s="14">
        <v>38419</v>
      </c>
    </row>
    <row r="249" spans="4:4" x14ac:dyDescent="0.2">
      <c r="D249" s="14">
        <v>5549</v>
      </c>
    </row>
    <row r="250" spans="4:4" x14ac:dyDescent="0.2">
      <c r="D250" s="14">
        <v>32668</v>
      </c>
    </row>
    <row r="251" spans="4:4" x14ac:dyDescent="0.2">
      <c r="D251" s="14">
        <v>3751</v>
      </c>
    </row>
    <row r="252" spans="4:4" x14ac:dyDescent="0.2">
      <c r="D252" s="14">
        <v>9956</v>
      </c>
    </row>
    <row r="253" spans="4:4" x14ac:dyDescent="0.2">
      <c r="D253" s="14">
        <v>29733</v>
      </c>
    </row>
    <row r="254" spans="4:4" x14ac:dyDescent="0.2">
      <c r="D254" s="14">
        <v>18716</v>
      </c>
    </row>
    <row r="255" spans="4:4" x14ac:dyDescent="0.2">
      <c r="D255" s="14">
        <v>25549</v>
      </c>
    </row>
    <row r="256" spans="4:4" x14ac:dyDescent="0.2">
      <c r="D256" s="14">
        <v>8829</v>
      </c>
    </row>
    <row r="257" spans="4:4" x14ac:dyDescent="0.2">
      <c r="D257" s="14">
        <v>1925</v>
      </c>
    </row>
    <row r="258" spans="4:4" x14ac:dyDescent="0.2">
      <c r="D258" s="14">
        <v>3156</v>
      </c>
    </row>
    <row r="259" spans="4:4" x14ac:dyDescent="0.2">
      <c r="D259" s="14">
        <v>6364</v>
      </c>
    </row>
    <row r="260" spans="4:4" x14ac:dyDescent="0.2">
      <c r="D260" s="14">
        <v>31130</v>
      </c>
    </row>
    <row r="261" spans="4:4" x14ac:dyDescent="0.2">
      <c r="D261" s="14">
        <v>22167</v>
      </c>
    </row>
    <row r="262" spans="4:4" x14ac:dyDescent="0.2">
      <c r="D262" s="14">
        <v>37585</v>
      </c>
    </row>
    <row r="263" spans="4:4" x14ac:dyDescent="0.2">
      <c r="D263" s="14">
        <v>13227</v>
      </c>
    </row>
    <row r="264" spans="4:4" x14ac:dyDescent="0.2">
      <c r="D264" s="14">
        <v>36348</v>
      </c>
    </row>
    <row r="265" spans="4:4" x14ac:dyDescent="0.2">
      <c r="D265" s="14">
        <v>27676</v>
      </c>
    </row>
    <row r="266" spans="4:4" x14ac:dyDescent="0.2">
      <c r="D266" s="14">
        <v>16874</v>
      </c>
    </row>
    <row r="267" spans="4:4" x14ac:dyDescent="0.2">
      <c r="D267" s="14">
        <v>16633</v>
      </c>
    </row>
    <row r="268" spans="4:4" x14ac:dyDescent="0.2">
      <c r="D268" s="14">
        <v>8674</v>
      </c>
    </row>
    <row r="269" spans="4:4" x14ac:dyDescent="0.2">
      <c r="D269" s="14">
        <v>2649</v>
      </c>
    </row>
    <row r="270" spans="4:4" x14ac:dyDescent="0.2">
      <c r="D270" s="14">
        <v>29977</v>
      </c>
    </row>
    <row r="271" spans="4:4" x14ac:dyDescent="0.2">
      <c r="D271" s="14">
        <v>22121</v>
      </c>
    </row>
    <row r="272" spans="4:4" x14ac:dyDescent="0.2">
      <c r="D272" s="14">
        <v>19003</v>
      </c>
    </row>
    <row r="273" spans="4:4" x14ac:dyDescent="0.2">
      <c r="D273" s="14">
        <v>39486</v>
      </c>
    </row>
    <row r="274" spans="4:4" x14ac:dyDescent="0.2">
      <c r="D274" s="14">
        <v>3526</v>
      </c>
    </row>
    <row r="275" spans="4:4" x14ac:dyDescent="0.2">
      <c r="D275" s="14">
        <v>1146</v>
      </c>
    </row>
    <row r="276" spans="4:4" x14ac:dyDescent="0.2">
      <c r="D276" s="14">
        <v>28990</v>
      </c>
    </row>
    <row r="277" spans="4:4" x14ac:dyDescent="0.2">
      <c r="D277" s="14">
        <v>1421</v>
      </c>
    </row>
    <row r="278" spans="4:4" x14ac:dyDescent="0.2">
      <c r="D278" s="14">
        <v>9368</v>
      </c>
    </row>
    <row r="279" spans="4:4" x14ac:dyDescent="0.2">
      <c r="D279" s="14">
        <v>16171</v>
      </c>
    </row>
    <row r="280" spans="4:4" x14ac:dyDescent="0.2">
      <c r="D280" s="14">
        <v>26221</v>
      </c>
    </row>
    <row r="281" spans="4:4" x14ac:dyDescent="0.2">
      <c r="D281" s="14">
        <v>13010</v>
      </c>
    </row>
    <row r="282" spans="4:4" x14ac:dyDescent="0.2">
      <c r="D282" s="14">
        <v>21841</v>
      </c>
    </row>
    <row r="283" spans="4:4" x14ac:dyDescent="0.2">
      <c r="D283" s="14">
        <v>36044</v>
      </c>
    </row>
    <row r="284" spans="4:4" x14ac:dyDescent="0.2">
      <c r="D284" s="14">
        <v>263</v>
      </c>
    </row>
    <row r="285" spans="4:4" x14ac:dyDescent="0.2">
      <c r="D285" s="14">
        <v>32913</v>
      </c>
    </row>
    <row r="286" spans="4:4" x14ac:dyDescent="0.2">
      <c r="D286" s="14">
        <v>15455</v>
      </c>
    </row>
    <row r="287" spans="4:4" x14ac:dyDescent="0.2">
      <c r="D287" s="14">
        <v>35266</v>
      </c>
    </row>
    <row r="288" spans="4:4" x14ac:dyDescent="0.2">
      <c r="D288" s="14">
        <v>3803</v>
      </c>
    </row>
    <row r="289" spans="4:4" x14ac:dyDescent="0.2">
      <c r="D289" s="14">
        <v>3172</v>
      </c>
    </row>
    <row r="290" spans="4:4" x14ac:dyDescent="0.2">
      <c r="D290" s="14">
        <v>3445</v>
      </c>
    </row>
    <row r="291" spans="4:4" x14ac:dyDescent="0.2">
      <c r="D291" s="14">
        <v>11545</v>
      </c>
    </row>
    <row r="292" spans="4:4" x14ac:dyDescent="0.2">
      <c r="D292" s="14">
        <v>38417</v>
      </c>
    </row>
    <row r="293" spans="4:4" x14ac:dyDescent="0.2">
      <c r="D293" s="14">
        <v>25664</v>
      </c>
    </row>
    <row r="294" spans="4:4" x14ac:dyDescent="0.2">
      <c r="D294" s="14">
        <v>23677</v>
      </c>
    </row>
    <row r="295" spans="4:4" x14ac:dyDescent="0.2">
      <c r="D295" s="14">
        <v>25201</v>
      </c>
    </row>
    <row r="296" spans="4:4" x14ac:dyDescent="0.2">
      <c r="D296" s="14">
        <v>37207</v>
      </c>
    </row>
    <row r="297" spans="4:4" x14ac:dyDescent="0.2">
      <c r="D297" s="14">
        <v>20505</v>
      </c>
    </row>
    <row r="298" spans="4:4" x14ac:dyDescent="0.2">
      <c r="D298" s="14">
        <v>37013</v>
      </c>
    </row>
    <row r="299" spans="4:4" x14ac:dyDescent="0.2">
      <c r="D299" s="14">
        <v>35268</v>
      </c>
    </row>
    <row r="300" spans="4:4" x14ac:dyDescent="0.2">
      <c r="D300" s="14">
        <v>18174</v>
      </c>
    </row>
    <row r="301" spans="4:4" x14ac:dyDescent="0.2">
      <c r="D301" s="14">
        <v>24109</v>
      </c>
    </row>
    <row r="302" spans="4:4" x14ac:dyDescent="0.2">
      <c r="D302" s="14">
        <v>29136</v>
      </c>
    </row>
    <row r="303" spans="4:4" x14ac:dyDescent="0.2">
      <c r="D303" s="14">
        <v>37393</v>
      </c>
    </row>
    <row r="304" spans="4:4" x14ac:dyDescent="0.2">
      <c r="D304" s="14">
        <v>11340</v>
      </c>
    </row>
    <row r="305" spans="4:4" x14ac:dyDescent="0.2">
      <c r="D305" s="14">
        <v>26584</v>
      </c>
    </row>
    <row r="306" spans="4:4" x14ac:dyDescent="0.2">
      <c r="D306" s="14">
        <v>11597</v>
      </c>
    </row>
    <row r="307" spans="4:4" x14ac:dyDescent="0.2">
      <c r="D307" s="14">
        <v>28053</v>
      </c>
    </row>
    <row r="308" spans="4:4" x14ac:dyDescent="0.2">
      <c r="D308" s="14">
        <v>2546</v>
      </c>
    </row>
    <row r="309" spans="4:4" x14ac:dyDescent="0.2">
      <c r="D309" s="14">
        <v>20345</v>
      </c>
    </row>
    <row r="310" spans="4:4" x14ac:dyDescent="0.2">
      <c r="D310" s="14">
        <v>18604</v>
      </c>
    </row>
    <row r="311" spans="4:4" x14ac:dyDescent="0.2">
      <c r="D311" s="14">
        <v>4605</v>
      </c>
    </row>
    <row r="312" spans="4:4" x14ac:dyDescent="0.2">
      <c r="D312" s="14">
        <v>3354</v>
      </c>
    </row>
    <row r="313" spans="4:4" x14ac:dyDescent="0.2">
      <c r="D313" s="14">
        <v>34488</v>
      </c>
    </row>
    <row r="314" spans="4:4" x14ac:dyDescent="0.2">
      <c r="D314" s="14">
        <v>1514</v>
      </c>
    </row>
    <row r="315" spans="4:4" x14ac:dyDescent="0.2">
      <c r="D315" s="14">
        <v>1403</v>
      </c>
    </row>
    <row r="316" spans="4:4" x14ac:dyDescent="0.2">
      <c r="D316" s="14">
        <v>35862</v>
      </c>
    </row>
    <row r="317" spans="4:4" x14ac:dyDescent="0.2">
      <c r="D317" s="14">
        <v>17051</v>
      </c>
    </row>
    <row r="318" spans="4:4" x14ac:dyDescent="0.2">
      <c r="D318" s="14">
        <v>26907</v>
      </c>
    </row>
    <row r="319" spans="4:4" x14ac:dyDescent="0.2">
      <c r="D319" s="14">
        <v>25268</v>
      </c>
    </row>
    <row r="320" spans="4:4" x14ac:dyDescent="0.2">
      <c r="D320" s="14">
        <v>12371</v>
      </c>
    </row>
    <row r="321" spans="4:4" x14ac:dyDescent="0.2">
      <c r="D321" s="14">
        <v>26875</v>
      </c>
    </row>
    <row r="322" spans="4:4" x14ac:dyDescent="0.2">
      <c r="D322" s="14">
        <v>34771</v>
      </c>
    </row>
    <row r="323" spans="4:4" x14ac:dyDescent="0.2">
      <c r="D323" s="14">
        <v>15331</v>
      </c>
    </row>
    <row r="324" spans="4:4" x14ac:dyDescent="0.2">
      <c r="D324" s="14">
        <v>17445</v>
      </c>
    </row>
    <row r="325" spans="4:4" x14ac:dyDescent="0.2">
      <c r="D325" s="14">
        <v>25439</v>
      </c>
    </row>
    <row r="326" spans="4:4" x14ac:dyDescent="0.2">
      <c r="D326" s="14">
        <v>8803</v>
      </c>
    </row>
    <row r="327" spans="4:4" x14ac:dyDescent="0.2">
      <c r="D327" s="14">
        <v>24891</v>
      </c>
    </row>
    <row r="328" spans="4:4" x14ac:dyDescent="0.2">
      <c r="D328" s="14">
        <v>32416</v>
      </c>
    </row>
    <row r="329" spans="4:4" x14ac:dyDescent="0.2">
      <c r="D329" s="14">
        <v>8108</v>
      </c>
    </row>
    <row r="330" spans="4:4" x14ac:dyDescent="0.2">
      <c r="D330" s="14">
        <v>6513</v>
      </c>
    </row>
    <row r="331" spans="4:4" x14ac:dyDescent="0.2">
      <c r="D331" s="14">
        <v>17583</v>
      </c>
    </row>
    <row r="332" spans="4:4" x14ac:dyDescent="0.2">
      <c r="D332" s="14">
        <v>12618</v>
      </c>
    </row>
    <row r="333" spans="4:4" x14ac:dyDescent="0.2">
      <c r="D333" s="14">
        <v>13757</v>
      </c>
    </row>
    <row r="334" spans="4:4" x14ac:dyDescent="0.2">
      <c r="D334" s="14">
        <v>4578</v>
      </c>
    </row>
    <row r="335" spans="4:4" x14ac:dyDescent="0.2">
      <c r="D335" s="14">
        <v>13121</v>
      </c>
    </row>
    <row r="336" spans="4:4" x14ac:dyDescent="0.2">
      <c r="D336" s="14">
        <v>30538</v>
      </c>
    </row>
    <row r="337" spans="4:4" x14ac:dyDescent="0.2">
      <c r="D337" s="14">
        <v>5339</v>
      </c>
    </row>
    <row r="338" spans="4:4" x14ac:dyDescent="0.2">
      <c r="D338" s="14">
        <v>5335</v>
      </c>
    </row>
    <row r="339" spans="4:4" x14ac:dyDescent="0.2">
      <c r="D339" s="14">
        <v>7873</v>
      </c>
    </row>
    <row r="340" spans="4:4" x14ac:dyDescent="0.2">
      <c r="D340" s="14">
        <v>14278</v>
      </c>
    </row>
    <row r="341" spans="4:4" x14ac:dyDescent="0.2">
      <c r="D341" s="14">
        <v>907</v>
      </c>
    </row>
    <row r="342" spans="4:4" x14ac:dyDescent="0.2">
      <c r="D342" s="14">
        <v>37708</v>
      </c>
    </row>
    <row r="343" spans="4:4" x14ac:dyDescent="0.2">
      <c r="D343" s="14">
        <v>19330</v>
      </c>
    </row>
    <row r="344" spans="4:4" x14ac:dyDescent="0.2">
      <c r="D344" s="14">
        <v>16136</v>
      </c>
    </row>
    <row r="345" spans="4:4" x14ac:dyDescent="0.2">
      <c r="D345" s="14">
        <v>2130</v>
      </c>
    </row>
    <row r="346" spans="4:4" x14ac:dyDescent="0.2">
      <c r="D346" s="14">
        <v>14292</v>
      </c>
    </row>
    <row r="347" spans="4:4" x14ac:dyDescent="0.2">
      <c r="D347" s="14">
        <v>15957</v>
      </c>
    </row>
    <row r="348" spans="4:4" x14ac:dyDescent="0.2">
      <c r="D348" s="14">
        <v>6580</v>
      </c>
    </row>
    <row r="349" spans="4:4" x14ac:dyDescent="0.2">
      <c r="D349" s="14">
        <v>33922</v>
      </c>
    </row>
    <row r="350" spans="4:4" x14ac:dyDescent="0.2">
      <c r="D350" s="14">
        <v>39770</v>
      </c>
    </row>
    <row r="351" spans="4:4" x14ac:dyDescent="0.2">
      <c r="D351" s="14">
        <v>30501</v>
      </c>
    </row>
    <row r="352" spans="4:4" x14ac:dyDescent="0.2">
      <c r="D352" s="14">
        <v>6798</v>
      </c>
    </row>
    <row r="353" spans="4:4" x14ac:dyDescent="0.2">
      <c r="D353" s="14">
        <v>18900</v>
      </c>
    </row>
    <row r="354" spans="4:4" x14ac:dyDescent="0.2">
      <c r="D354" s="14">
        <v>26986</v>
      </c>
    </row>
    <row r="355" spans="4:4" x14ac:dyDescent="0.2">
      <c r="D355" s="14">
        <v>38943</v>
      </c>
    </row>
    <row r="356" spans="4:4" x14ac:dyDescent="0.2">
      <c r="D356" s="14">
        <v>30396</v>
      </c>
    </row>
    <row r="357" spans="4:4" x14ac:dyDescent="0.2">
      <c r="D357" s="14">
        <v>16716</v>
      </c>
    </row>
    <row r="358" spans="4:4" x14ac:dyDescent="0.2">
      <c r="D358" s="14">
        <v>22895</v>
      </c>
    </row>
    <row r="359" spans="4:4" x14ac:dyDescent="0.2">
      <c r="D359" s="14">
        <v>26158</v>
      </c>
    </row>
    <row r="360" spans="4:4" x14ac:dyDescent="0.2">
      <c r="D360" s="14">
        <v>32575</v>
      </c>
    </row>
    <row r="361" spans="4:4" x14ac:dyDescent="0.2">
      <c r="D361" s="14">
        <v>11191</v>
      </c>
    </row>
    <row r="362" spans="4:4" x14ac:dyDescent="0.2">
      <c r="D362" s="14">
        <v>35758</v>
      </c>
    </row>
    <row r="363" spans="4:4" x14ac:dyDescent="0.2">
      <c r="D363" s="14">
        <v>32513</v>
      </c>
    </row>
    <row r="364" spans="4:4" x14ac:dyDescent="0.2">
      <c r="D364" s="14">
        <v>5399</v>
      </c>
    </row>
    <row r="365" spans="4:4" x14ac:dyDescent="0.2">
      <c r="D365" s="14">
        <v>35122</v>
      </c>
    </row>
    <row r="366" spans="4:4" x14ac:dyDescent="0.2">
      <c r="D366" s="14">
        <v>29052</v>
      </c>
    </row>
    <row r="367" spans="4:4" x14ac:dyDescent="0.2">
      <c r="D367" s="14">
        <v>14048</v>
      </c>
    </row>
    <row r="368" spans="4:4" x14ac:dyDescent="0.2">
      <c r="D368" s="14">
        <v>14940</v>
      </c>
    </row>
    <row r="369" spans="4:4" x14ac:dyDescent="0.2">
      <c r="D369" s="14">
        <v>20176</v>
      </c>
    </row>
    <row r="370" spans="4:4" x14ac:dyDescent="0.2">
      <c r="D370" s="14">
        <v>476</v>
      </c>
    </row>
    <row r="371" spans="4:4" x14ac:dyDescent="0.2">
      <c r="D371" s="14">
        <v>3402</v>
      </c>
    </row>
    <row r="372" spans="4:4" x14ac:dyDescent="0.2">
      <c r="D372" s="14">
        <v>21077</v>
      </c>
    </row>
    <row r="373" spans="4:4" x14ac:dyDescent="0.2">
      <c r="D373" s="14">
        <v>13246</v>
      </c>
    </row>
    <row r="374" spans="4:4" x14ac:dyDescent="0.2">
      <c r="D374" s="14">
        <v>25065</v>
      </c>
    </row>
    <row r="375" spans="4:4" x14ac:dyDescent="0.2">
      <c r="D375" s="14">
        <v>15573</v>
      </c>
    </row>
    <row r="376" spans="4:4" x14ac:dyDescent="0.2">
      <c r="D376" s="14">
        <v>35736</v>
      </c>
    </row>
    <row r="377" spans="4:4" x14ac:dyDescent="0.2">
      <c r="D377" s="14">
        <v>19794</v>
      </c>
    </row>
    <row r="378" spans="4:4" x14ac:dyDescent="0.2">
      <c r="D378" s="14">
        <v>12036</v>
      </c>
    </row>
    <row r="379" spans="4:4" x14ac:dyDescent="0.2">
      <c r="D379" s="14">
        <v>21987</v>
      </c>
    </row>
    <row r="380" spans="4:4" x14ac:dyDescent="0.2">
      <c r="D380" s="14">
        <v>24558</v>
      </c>
    </row>
    <row r="381" spans="4:4" x14ac:dyDescent="0.2">
      <c r="D381" s="14">
        <v>39831</v>
      </c>
    </row>
    <row r="382" spans="4:4" x14ac:dyDescent="0.2">
      <c r="D382" s="14">
        <v>35603</v>
      </c>
    </row>
    <row r="383" spans="4:4" x14ac:dyDescent="0.2">
      <c r="D383" s="14">
        <v>26486</v>
      </c>
    </row>
    <row r="384" spans="4:4" x14ac:dyDescent="0.2">
      <c r="D384" s="14">
        <v>13541</v>
      </c>
    </row>
    <row r="385" spans="4:4" x14ac:dyDescent="0.2">
      <c r="D385" s="14">
        <v>4393</v>
      </c>
    </row>
    <row r="386" spans="4:4" x14ac:dyDescent="0.2">
      <c r="D386" s="14">
        <v>37404</v>
      </c>
    </row>
    <row r="387" spans="4:4" x14ac:dyDescent="0.2">
      <c r="D387" s="14">
        <v>33594</v>
      </c>
    </row>
    <row r="388" spans="4:4" x14ac:dyDescent="0.2">
      <c r="D388" s="14">
        <v>15651</v>
      </c>
    </row>
    <row r="389" spans="4:4" x14ac:dyDescent="0.2">
      <c r="D389" s="14">
        <v>4508</v>
      </c>
    </row>
    <row r="390" spans="4:4" x14ac:dyDescent="0.2">
      <c r="D390" s="14">
        <v>11339</v>
      </c>
    </row>
    <row r="391" spans="4:4" x14ac:dyDescent="0.2">
      <c r="D391" s="14">
        <v>18569</v>
      </c>
    </row>
    <row r="392" spans="4:4" x14ac:dyDescent="0.2">
      <c r="D392" s="14">
        <v>23084</v>
      </c>
    </row>
    <row r="393" spans="4:4" x14ac:dyDescent="0.2">
      <c r="D393" s="14">
        <v>6188</v>
      </c>
    </row>
    <row r="394" spans="4:4" x14ac:dyDescent="0.2">
      <c r="D394" s="14">
        <v>28706</v>
      </c>
    </row>
    <row r="395" spans="4:4" x14ac:dyDescent="0.2">
      <c r="D395" s="14">
        <v>14463</v>
      </c>
    </row>
    <row r="396" spans="4:4" x14ac:dyDescent="0.2">
      <c r="D396" s="14">
        <v>16354</v>
      </c>
    </row>
    <row r="397" spans="4:4" x14ac:dyDescent="0.2">
      <c r="D397" s="14">
        <v>24654</v>
      </c>
    </row>
    <row r="398" spans="4:4" x14ac:dyDescent="0.2">
      <c r="D398" s="14">
        <v>16840</v>
      </c>
    </row>
    <row r="399" spans="4:4" x14ac:dyDescent="0.2">
      <c r="D399" s="14">
        <v>35569</v>
      </c>
    </row>
    <row r="400" spans="4:4" x14ac:dyDescent="0.2">
      <c r="D400" s="14">
        <v>20093</v>
      </c>
    </row>
    <row r="401" spans="4:4" x14ac:dyDescent="0.2">
      <c r="D401" s="14">
        <v>30877</v>
      </c>
    </row>
    <row r="402" spans="4:4" x14ac:dyDescent="0.2">
      <c r="D402" s="14">
        <v>20449</v>
      </c>
    </row>
    <row r="403" spans="4:4" x14ac:dyDescent="0.2">
      <c r="D403" s="14">
        <v>3365</v>
      </c>
    </row>
    <row r="404" spans="4:4" x14ac:dyDescent="0.2">
      <c r="D404" s="14">
        <v>19400</v>
      </c>
    </row>
    <row r="405" spans="4:4" x14ac:dyDescent="0.2">
      <c r="D405" s="14">
        <v>16754</v>
      </c>
    </row>
    <row r="406" spans="4:4" x14ac:dyDescent="0.2">
      <c r="D406" s="14">
        <v>34020</v>
      </c>
    </row>
    <row r="407" spans="4:4" x14ac:dyDescent="0.2">
      <c r="D407" s="14">
        <v>1283</v>
      </c>
    </row>
    <row r="408" spans="4:4" x14ac:dyDescent="0.2">
      <c r="D408" s="14">
        <v>11430</v>
      </c>
    </row>
    <row r="409" spans="4:4" x14ac:dyDescent="0.2">
      <c r="D409" s="14">
        <v>29435</v>
      </c>
    </row>
    <row r="410" spans="4:4" x14ac:dyDescent="0.2">
      <c r="D410" s="14">
        <v>17056</v>
      </c>
    </row>
    <row r="411" spans="4:4" x14ac:dyDescent="0.2">
      <c r="D411" s="14">
        <v>38129</v>
      </c>
    </row>
    <row r="412" spans="4:4" x14ac:dyDescent="0.2">
      <c r="D412" s="14">
        <v>3110</v>
      </c>
    </row>
    <row r="413" spans="4:4" x14ac:dyDescent="0.2">
      <c r="D413" s="14">
        <v>37816</v>
      </c>
    </row>
    <row r="414" spans="4:4" x14ac:dyDescent="0.2">
      <c r="D414" s="14">
        <v>8369</v>
      </c>
    </row>
    <row r="415" spans="4:4" x14ac:dyDescent="0.2">
      <c r="D415" s="14">
        <v>1785</v>
      </c>
    </row>
    <row r="416" spans="4:4" x14ac:dyDescent="0.2">
      <c r="D416" s="14">
        <v>25883</v>
      </c>
    </row>
    <row r="417" spans="4:4" x14ac:dyDescent="0.2">
      <c r="D417" s="14">
        <v>7738</v>
      </c>
    </row>
    <row r="418" spans="4:4" x14ac:dyDescent="0.2">
      <c r="D418" s="14">
        <v>3583</v>
      </c>
    </row>
    <row r="419" spans="4:4" x14ac:dyDescent="0.2">
      <c r="D419" s="14">
        <v>5721</v>
      </c>
    </row>
    <row r="420" spans="4:4" x14ac:dyDescent="0.2">
      <c r="D420" s="14">
        <v>37510</v>
      </c>
    </row>
    <row r="421" spans="4:4" x14ac:dyDescent="0.2">
      <c r="D421" s="14">
        <v>36329</v>
      </c>
    </row>
    <row r="422" spans="4:4" x14ac:dyDescent="0.2">
      <c r="D422" s="14">
        <v>2865</v>
      </c>
    </row>
    <row r="423" spans="4:4" x14ac:dyDescent="0.2">
      <c r="D423" s="14">
        <v>29105</v>
      </c>
    </row>
    <row r="424" spans="4:4" x14ac:dyDescent="0.2">
      <c r="D424" s="14">
        <v>10702</v>
      </c>
    </row>
    <row r="425" spans="4:4" x14ac:dyDescent="0.2">
      <c r="D425" s="14">
        <v>36583</v>
      </c>
    </row>
    <row r="426" spans="4:4" x14ac:dyDescent="0.2">
      <c r="D426" s="14">
        <v>16848</v>
      </c>
    </row>
    <row r="427" spans="4:4" x14ac:dyDescent="0.2">
      <c r="D427" s="14">
        <v>39384</v>
      </c>
    </row>
    <row r="428" spans="4:4" x14ac:dyDescent="0.2">
      <c r="D428" s="14">
        <v>527</v>
      </c>
    </row>
    <row r="429" spans="4:4" x14ac:dyDescent="0.2">
      <c r="D429" s="14">
        <v>26060</v>
      </c>
    </row>
    <row r="430" spans="4:4" x14ac:dyDescent="0.2">
      <c r="D430" s="14">
        <v>31060</v>
      </c>
    </row>
    <row r="431" spans="4:4" x14ac:dyDescent="0.2">
      <c r="D431" s="14">
        <v>12524</v>
      </c>
    </row>
    <row r="432" spans="4:4" x14ac:dyDescent="0.2">
      <c r="D432" s="14">
        <v>13208</v>
      </c>
    </row>
    <row r="433" spans="4:4" x14ac:dyDescent="0.2">
      <c r="D433" s="14">
        <v>10063</v>
      </c>
    </row>
    <row r="434" spans="4:4" x14ac:dyDescent="0.2">
      <c r="D434" s="14">
        <v>5459</v>
      </c>
    </row>
    <row r="435" spans="4:4" x14ac:dyDescent="0.2">
      <c r="D435" s="14">
        <v>29124</v>
      </c>
    </row>
    <row r="436" spans="4:4" x14ac:dyDescent="0.2">
      <c r="D436" s="14">
        <v>2923</v>
      </c>
    </row>
    <row r="437" spans="4:4" x14ac:dyDescent="0.2">
      <c r="D437" s="14">
        <v>4378</v>
      </c>
    </row>
    <row r="438" spans="4:4" x14ac:dyDescent="0.2">
      <c r="D438" s="14">
        <v>7130</v>
      </c>
    </row>
    <row r="439" spans="4:4" x14ac:dyDescent="0.2">
      <c r="D439" s="14">
        <v>33511</v>
      </c>
    </row>
    <row r="440" spans="4:4" x14ac:dyDescent="0.2">
      <c r="D440" s="14">
        <v>7101</v>
      </c>
    </row>
    <row r="441" spans="4:4" x14ac:dyDescent="0.2">
      <c r="D441" s="14">
        <v>29612</v>
      </c>
    </row>
    <row r="442" spans="4:4" x14ac:dyDescent="0.2">
      <c r="D442" s="14">
        <v>35628</v>
      </c>
    </row>
    <row r="443" spans="4:4" x14ac:dyDescent="0.2">
      <c r="D443" s="14">
        <v>37893</v>
      </c>
    </row>
    <row r="444" spans="4:4" x14ac:dyDescent="0.2">
      <c r="D444" s="14">
        <v>39016</v>
      </c>
    </row>
    <row r="445" spans="4:4" x14ac:dyDescent="0.2">
      <c r="D445" s="14">
        <v>33019</v>
      </c>
    </row>
    <row r="446" spans="4:4" x14ac:dyDescent="0.2">
      <c r="D446" s="14">
        <v>17332</v>
      </c>
    </row>
    <row r="447" spans="4:4" x14ac:dyDescent="0.2">
      <c r="D447" s="14">
        <v>27136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B2CF5-D19F-468C-9DB5-D22C084104EE}">
  <sheetPr codeName="Sheet6">
    <pageSetUpPr fitToPage="1"/>
  </sheetPr>
  <dimension ref="B4:I32"/>
  <sheetViews>
    <sheetView topLeftCell="B21" zoomScale="90" zoomScaleNormal="90" workbookViewId="0">
      <selection activeCell="B30" sqref="B30"/>
    </sheetView>
  </sheetViews>
  <sheetFormatPr defaultRowHeight="12.75" x14ac:dyDescent="0.2"/>
  <cols>
    <col min="1" max="1" width="9.140625" style="13"/>
    <col min="2" max="2" width="34.7109375" style="13" bestFit="1" customWidth="1"/>
    <col min="3" max="3" width="10.28515625" style="13" customWidth="1"/>
    <col min="4" max="5" width="10.140625" style="13" bestFit="1" customWidth="1"/>
    <col min="6" max="6" width="11" style="13" customWidth="1"/>
    <col min="7" max="7" width="11.85546875" style="13" customWidth="1"/>
    <col min="8" max="8" width="9" style="13" customWidth="1"/>
    <col min="9" max="16384" width="9.140625" style="13"/>
  </cols>
  <sheetData>
    <row r="4" spans="2:9" ht="38.25" x14ac:dyDescent="0.2">
      <c r="D4" s="13" t="s">
        <v>0</v>
      </c>
      <c r="E4" s="13" t="s">
        <v>1</v>
      </c>
      <c r="F4" s="13" t="s">
        <v>2</v>
      </c>
      <c r="G4" s="13" t="s">
        <v>3</v>
      </c>
      <c r="H4" s="15" t="s">
        <v>11</v>
      </c>
      <c r="I4" s="15" t="s">
        <v>5</v>
      </c>
    </row>
    <row r="5" spans="2:9" x14ac:dyDescent="0.2">
      <c r="B5" s="16" t="s">
        <v>9</v>
      </c>
      <c r="C5" s="14">
        <v>37625</v>
      </c>
      <c r="D5" s="13">
        <f t="shared" ref="D5:D10" si="0">YEAR(B5)</f>
        <v>2003</v>
      </c>
      <c r="E5" s="13">
        <f t="shared" ref="E5:E10" si="1">MONTH(B5)</f>
        <v>1</v>
      </c>
      <c r="F5" s="13">
        <f t="shared" ref="F5:F10" si="2">DAY(B5)</f>
        <v>4</v>
      </c>
      <c r="G5" s="13">
        <f t="shared" ref="G5:G10" si="3">WEEKDAY(B5,1)</f>
        <v>7</v>
      </c>
      <c r="H5" s="14">
        <f t="shared" ref="H5:H10" si="4">DATE(D5,E5,F5)</f>
        <v>37625</v>
      </c>
      <c r="I5" s="13">
        <f>DATEVALUE("1/4/2003")</f>
        <v>37625</v>
      </c>
    </row>
    <row r="6" spans="2:9" x14ac:dyDescent="0.2">
      <c r="B6" s="16" t="s">
        <v>10</v>
      </c>
      <c r="C6" s="14">
        <v>398</v>
      </c>
      <c r="D6" s="13">
        <f t="shared" si="0"/>
        <v>1901</v>
      </c>
      <c r="E6" s="13">
        <f t="shared" si="1"/>
        <v>2</v>
      </c>
      <c r="F6" s="13">
        <f t="shared" si="2"/>
        <v>1</v>
      </c>
      <c r="G6" s="13">
        <f t="shared" si="3"/>
        <v>6</v>
      </c>
      <c r="H6" s="14">
        <f t="shared" si="4"/>
        <v>398</v>
      </c>
      <c r="I6" s="13">
        <f>DATEVALUE("2/1/1901")</f>
        <v>398</v>
      </c>
    </row>
    <row r="7" spans="2:9" x14ac:dyDescent="0.2">
      <c r="B7" s="17" t="s">
        <v>6</v>
      </c>
      <c r="C7" s="18">
        <v>37625</v>
      </c>
      <c r="D7" s="13">
        <f t="shared" si="0"/>
        <v>2003</v>
      </c>
      <c r="E7" s="13">
        <f t="shared" si="1"/>
        <v>1</v>
      </c>
      <c r="F7" s="13">
        <f t="shared" si="2"/>
        <v>4</v>
      </c>
      <c r="G7" s="13">
        <f t="shared" si="3"/>
        <v>7</v>
      </c>
      <c r="H7" s="14">
        <f t="shared" si="4"/>
        <v>37625</v>
      </c>
    </row>
    <row r="8" spans="2:9" x14ac:dyDescent="0.2">
      <c r="B8" s="16" t="s">
        <v>7</v>
      </c>
      <c r="C8" s="18">
        <v>37625</v>
      </c>
      <c r="D8" s="13">
        <f t="shared" si="0"/>
        <v>2003</v>
      </c>
      <c r="E8" s="13">
        <f t="shared" si="1"/>
        <v>1</v>
      </c>
      <c r="F8" s="13">
        <f t="shared" si="2"/>
        <v>4</v>
      </c>
      <c r="G8" s="13">
        <f t="shared" si="3"/>
        <v>7</v>
      </c>
      <c r="H8" s="14">
        <f t="shared" si="4"/>
        <v>37625</v>
      </c>
    </row>
    <row r="9" spans="2:9" x14ac:dyDescent="0.2">
      <c r="B9" s="16" t="s">
        <v>8</v>
      </c>
      <c r="C9" s="18">
        <v>37625</v>
      </c>
      <c r="D9" s="13">
        <f t="shared" si="0"/>
        <v>2003</v>
      </c>
      <c r="E9" s="13">
        <f t="shared" si="1"/>
        <v>1</v>
      </c>
      <c r="F9" s="13">
        <f t="shared" si="2"/>
        <v>4</v>
      </c>
      <c r="G9" s="13">
        <f t="shared" si="3"/>
        <v>7</v>
      </c>
      <c r="H9" s="14">
        <f t="shared" si="4"/>
        <v>37625</v>
      </c>
    </row>
    <row r="10" spans="2:9" x14ac:dyDescent="0.2">
      <c r="B10" s="19"/>
      <c r="C10" s="18">
        <v>369</v>
      </c>
      <c r="D10" s="13">
        <f t="shared" si="0"/>
        <v>1900</v>
      </c>
      <c r="E10" s="13">
        <f t="shared" si="1"/>
        <v>1</v>
      </c>
      <c r="F10" s="13">
        <f t="shared" si="2"/>
        <v>0</v>
      </c>
      <c r="G10" s="13">
        <f t="shared" si="3"/>
        <v>7</v>
      </c>
      <c r="H10" s="14">
        <f t="shared" si="4"/>
        <v>0</v>
      </c>
      <c r="I10" s="13">
        <f>DATEVALUE("1/3/1900")</f>
        <v>3</v>
      </c>
    </row>
    <row r="11" spans="2:9" x14ac:dyDescent="0.2">
      <c r="C11" s="18"/>
    </row>
    <row r="12" spans="2:9" x14ac:dyDescent="0.2">
      <c r="C12" s="18"/>
    </row>
    <row r="13" spans="2:9" ht="51" x14ac:dyDescent="0.2">
      <c r="B13" s="13" t="s">
        <v>4</v>
      </c>
      <c r="C13" s="14">
        <f ca="1">TODAY()</f>
        <v>43734</v>
      </c>
      <c r="D13" s="15" t="s">
        <v>20</v>
      </c>
      <c r="E13" s="15" t="s">
        <v>18</v>
      </c>
    </row>
    <row r="14" spans="2:9" x14ac:dyDescent="0.2">
      <c r="B14" s="13" t="s">
        <v>19</v>
      </c>
      <c r="C14" s="14">
        <v>37624</v>
      </c>
      <c r="D14" s="14">
        <f>WORKDAY(C14,50)</f>
        <v>37694</v>
      </c>
      <c r="E14" s="14">
        <f>WORKDAY(C14,50,F17:F18)</f>
        <v>37697</v>
      </c>
    </row>
    <row r="15" spans="2:9" x14ac:dyDescent="0.2">
      <c r="B15" s="13" t="s">
        <v>13</v>
      </c>
      <c r="C15" s="14">
        <v>37837</v>
      </c>
    </row>
    <row r="16" spans="2:9" x14ac:dyDescent="0.2">
      <c r="C16" s="14"/>
      <c r="F16" s="13" t="s">
        <v>15</v>
      </c>
    </row>
    <row r="17" spans="2:6" x14ac:dyDescent="0.2">
      <c r="B17" s="15" t="s">
        <v>14</v>
      </c>
      <c r="C17" s="13">
        <f>NETWORKDAYS(C14,C15,F17:F18)</f>
        <v>150</v>
      </c>
      <c r="F17" s="14">
        <v>37806</v>
      </c>
    </row>
    <row r="18" spans="2:6" x14ac:dyDescent="0.2">
      <c r="B18" s="13" t="s">
        <v>21</v>
      </c>
      <c r="C18" s="13">
        <f>NETWORKDAYS(C14,C15)</f>
        <v>152</v>
      </c>
      <c r="F18" s="14">
        <v>37641</v>
      </c>
    </row>
    <row r="21" spans="2:6" x14ac:dyDescent="0.2">
      <c r="B21" s="20" t="s">
        <v>22</v>
      </c>
    </row>
    <row r="23" spans="2:6" x14ac:dyDescent="0.2">
      <c r="B23" s="13" t="s">
        <v>23</v>
      </c>
      <c r="C23" s="14">
        <v>40616</v>
      </c>
    </row>
    <row r="24" spans="2:6" x14ac:dyDescent="0.2">
      <c r="B24" s="13" t="s">
        <v>24</v>
      </c>
      <c r="C24" s="14">
        <v>41137</v>
      </c>
    </row>
    <row r="26" spans="2:6" x14ac:dyDescent="0.2">
      <c r="B26" s="20" t="s">
        <v>27</v>
      </c>
    </row>
    <row r="27" spans="2:6" x14ac:dyDescent="0.2">
      <c r="B27" s="13" t="s">
        <v>25</v>
      </c>
      <c r="C27" s="14">
        <f>WORKDAY.INTL(C23,100,2)</f>
        <v>40754</v>
      </c>
      <c r="D27" s="14">
        <f>WORKDAY.INTL(C23,100,"1000001")</f>
        <v>40754</v>
      </c>
    </row>
    <row r="28" spans="2:6" x14ac:dyDescent="0.2">
      <c r="B28" s="13" t="s">
        <v>26</v>
      </c>
      <c r="C28" s="14">
        <f>WORKDAY.INTL(C23,100,11)</f>
        <v>40732</v>
      </c>
      <c r="D28" s="14">
        <f>WORKDAY.INTL(C23,100,"0000001")</f>
        <v>40732</v>
      </c>
    </row>
    <row r="30" spans="2:6" x14ac:dyDescent="0.2">
      <c r="B30" s="20" t="s">
        <v>28</v>
      </c>
    </row>
    <row r="31" spans="2:6" x14ac:dyDescent="0.2">
      <c r="B31" s="13" t="s">
        <v>25</v>
      </c>
      <c r="C31" s="13">
        <f>NETWORKDAYS.INTL(C23,C24,2)</f>
        <v>373</v>
      </c>
      <c r="D31" s="13">
        <f>NETWORKDAYS.INTL(C23,C24,"1000001")</f>
        <v>373</v>
      </c>
    </row>
    <row r="32" spans="2:6" x14ac:dyDescent="0.2">
      <c r="B32" s="13" t="s">
        <v>26</v>
      </c>
      <c r="C32" s="13">
        <f>NETWORKDAYS.INTL(C23,C24,11)</f>
        <v>448</v>
      </c>
      <c r="D32" s="13">
        <f>NETWORKDAYS.INTL(C23,C24,"0000001")</f>
        <v>448</v>
      </c>
    </row>
  </sheetData>
  <printOptions headings="1" gridLines="1"/>
  <pageMargins left="0.75" right="0.75" top="1" bottom="1" header="0.5" footer="0.5"/>
  <pageSetup scale="8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EAC0B-EA26-43FF-B0E1-6D476C6E630A}">
  <sheetPr codeName="Sheet7"/>
  <dimension ref="B4:I14"/>
  <sheetViews>
    <sheetView workbookViewId="0">
      <selection activeCell="C9" sqref="C9"/>
    </sheetView>
  </sheetViews>
  <sheetFormatPr defaultRowHeight="12.75" x14ac:dyDescent="0.2"/>
  <cols>
    <col min="1" max="1" width="9.140625" style="13"/>
    <col min="2" max="2" width="16.85546875" style="13" customWidth="1"/>
    <col min="3" max="6" width="9.140625" style="13"/>
    <col min="7" max="7" width="12.7109375" style="13" customWidth="1"/>
    <col min="8" max="16384" width="9.140625" style="13"/>
  </cols>
  <sheetData>
    <row r="4" spans="2:9" ht="38.25" x14ac:dyDescent="0.2">
      <c r="C4" s="15" t="s">
        <v>5</v>
      </c>
      <c r="D4" s="13" t="s">
        <v>0</v>
      </c>
      <c r="E4" s="13" t="s">
        <v>1</v>
      </c>
      <c r="F4" s="13" t="s">
        <v>2</v>
      </c>
      <c r="G4" s="13" t="s">
        <v>3</v>
      </c>
      <c r="H4" s="15" t="s">
        <v>11</v>
      </c>
      <c r="I4" s="15" t="s">
        <v>12</v>
      </c>
    </row>
    <row r="5" spans="2:9" x14ac:dyDescent="0.2">
      <c r="B5" s="16" t="s">
        <v>9</v>
      </c>
      <c r="C5" s="13">
        <v>37625</v>
      </c>
      <c r="D5" s="13">
        <f>YEAR(C5)</f>
        <v>2003</v>
      </c>
      <c r="E5" s="13">
        <f>MONTH(C5)</f>
        <v>1</v>
      </c>
      <c r="F5" s="13">
        <f>DAY(C5)</f>
        <v>4</v>
      </c>
      <c r="G5" s="13">
        <f>WEEKDAY(C5,1)</f>
        <v>7</v>
      </c>
      <c r="H5" s="14">
        <f>DATE(D5,E5,F5)</f>
        <v>37625</v>
      </c>
      <c r="I5" s="13">
        <f>EDATE(C5,6)</f>
        <v>37806</v>
      </c>
    </row>
    <row r="6" spans="2:9" x14ac:dyDescent="0.2">
      <c r="B6" s="16" t="s">
        <v>10</v>
      </c>
      <c r="C6" s="13">
        <v>398</v>
      </c>
      <c r="D6" s="13">
        <f>YEAR(C6)</f>
        <v>1901</v>
      </c>
      <c r="E6" s="13">
        <f>MONTH(C6)</f>
        <v>2</v>
      </c>
      <c r="F6" s="13">
        <f>DAY(C6)</f>
        <v>1</v>
      </c>
      <c r="G6" s="13">
        <f>WEEKDAY(C6,1)</f>
        <v>6</v>
      </c>
      <c r="H6" s="14">
        <f>DATE(D6,E6,F6)</f>
        <v>398</v>
      </c>
      <c r="I6" s="13">
        <f>EDATE(C6,6)</f>
        <v>579</v>
      </c>
    </row>
    <row r="7" spans="2:9" x14ac:dyDescent="0.2">
      <c r="B7" s="17" t="s">
        <v>6</v>
      </c>
      <c r="C7" s="13">
        <v>37625</v>
      </c>
      <c r="D7" s="13">
        <f>YEAR(C7)</f>
        <v>2003</v>
      </c>
      <c r="E7" s="13">
        <f>MONTH(C7)</f>
        <v>1</v>
      </c>
      <c r="F7" s="13">
        <f>DAY(C7)</f>
        <v>4</v>
      </c>
      <c r="G7" s="13">
        <f>WEEKDAY(C7,1)</f>
        <v>7</v>
      </c>
      <c r="H7" s="14">
        <f>DATE(D7,E7,F7)</f>
        <v>37625</v>
      </c>
      <c r="I7" s="13">
        <f>EDATE(C7,6)</f>
        <v>37806</v>
      </c>
    </row>
    <row r="8" spans="2:9" x14ac:dyDescent="0.2">
      <c r="B8" s="16" t="s">
        <v>7</v>
      </c>
      <c r="C8" s="13">
        <v>37625</v>
      </c>
      <c r="D8" s="13">
        <f>YEAR(C8)</f>
        <v>2003</v>
      </c>
      <c r="E8" s="13">
        <f>MONTH(C8)</f>
        <v>1</v>
      </c>
      <c r="F8" s="13">
        <f>DAY(C8)</f>
        <v>4</v>
      </c>
      <c r="G8" s="13">
        <f>WEEKDAY(C8,1)</f>
        <v>7</v>
      </c>
      <c r="H8" s="14">
        <f>DATE(D8,E8,F8)</f>
        <v>37625</v>
      </c>
      <c r="I8" s="13">
        <f>EDATE(C8,6)</f>
        <v>37806</v>
      </c>
    </row>
    <row r="9" spans="2:9" x14ac:dyDescent="0.2">
      <c r="B9" s="16" t="s">
        <v>8</v>
      </c>
      <c r="C9" s="13">
        <v>37625</v>
      </c>
      <c r="D9" s="13">
        <f>YEAR(C9)</f>
        <v>2003</v>
      </c>
      <c r="E9" s="13">
        <f>MONTH(C9)</f>
        <v>1</v>
      </c>
      <c r="F9" s="13">
        <f>DAY(C9)</f>
        <v>4</v>
      </c>
      <c r="G9" s="13">
        <f>WEEKDAY(C9,1)</f>
        <v>7</v>
      </c>
      <c r="H9" s="14">
        <f>DATE(D9,E9,F9)</f>
        <v>37625</v>
      </c>
      <c r="I9" s="13">
        <f>EDATE(C9,6)</f>
        <v>37806</v>
      </c>
    </row>
    <row r="10" spans="2:9" x14ac:dyDescent="0.2">
      <c r="C10" s="18"/>
    </row>
    <row r="11" spans="2:9" x14ac:dyDescent="0.2">
      <c r="C11" s="18"/>
    </row>
    <row r="12" spans="2:9" x14ac:dyDescent="0.2">
      <c r="C12" s="18"/>
    </row>
    <row r="14" spans="2:9" x14ac:dyDescent="0.2">
      <c r="B14" s="13" t="s">
        <v>4</v>
      </c>
      <c r="C14" s="14">
        <f ca="1">TODAY()</f>
        <v>43734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28B0F-09F9-4144-BD8B-C694AF8C54E4}">
  <sheetPr codeName="Sheet8"/>
  <dimension ref="D4:G14"/>
  <sheetViews>
    <sheetView topLeftCell="D4" workbookViewId="0">
      <selection activeCell="I17" sqref="I17:J17"/>
    </sheetView>
  </sheetViews>
  <sheetFormatPr defaultRowHeight="12.75" x14ac:dyDescent="0.2"/>
  <cols>
    <col min="1" max="4" width="9.140625" style="13"/>
    <col min="5" max="5" width="11" style="13" bestFit="1" customWidth="1"/>
    <col min="6" max="16384" width="9.140625" style="13"/>
  </cols>
  <sheetData>
    <row r="4" spans="4:7" x14ac:dyDescent="0.2">
      <c r="D4" s="13" t="s">
        <v>16</v>
      </c>
      <c r="E4" s="13" t="s">
        <v>17</v>
      </c>
      <c r="G4" s="14"/>
    </row>
    <row r="5" spans="4:7" x14ac:dyDescent="0.2">
      <c r="D5" s="13">
        <v>37622</v>
      </c>
      <c r="E5" s="14">
        <f>D5</f>
        <v>37622</v>
      </c>
      <c r="G5" s="14"/>
    </row>
    <row r="6" spans="4:7" x14ac:dyDescent="0.2">
      <c r="D6" s="13">
        <v>37623</v>
      </c>
      <c r="E6" s="14">
        <f t="shared" ref="E6:E14" si="0">D6</f>
        <v>37623</v>
      </c>
      <c r="G6" s="14"/>
    </row>
    <row r="7" spans="4:7" x14ac:dyDescent="0.2">
      <c r="D7" s="13">
        <v>37624</v>
      </c>
      <c r="E7" s="14">
        <f t="shared" si="0"/>
        <v>37624</v>
      </c>
      <c r="G7" s="14"/>
    </row>
    <row r="8" spans="4:7" x14ac:dyDescent="0.2">
      <c r="D8" s="13">
        <v>37625</v>
      </c>
      <c r="E8" s="14">
        <f t="shared" si="0"/>
        <v>37625</v>
      </c>
      <c r="G8" s="14"/>
    </row>
    <row r="9" spans="4:7" x14ac:dyDescent="0.2">
      <c r="D9" s="13">
        <v>37626</v>
      </c>
      <c r="E9" s="14">
        <f t="shared" si="0"/>
        <v>37626</v>
      </c>
      <c r="G9" s="14"/>
    </row>
    <row r="10" spans="4:7" x14ac:dyDescent="0.2">
      <c r="D10" s="13">
        <v>37627</v>
      </c>
      <c r="E10" s="14">
        <f t="shared" si="0"/>
        <v>37627</v>
      </c>
      <c r="G10" s="14"/>
    </row>
    <row r="11" spans="4:7" x14ac:dyDescent="0.2">
      <c r="D11" s="13">
        <v>37628</v>
      </c>
      <c r="E11" s="14">
        <f t="shared" si="0"/>
        <v>37628</v>
      </c>
      <c r="G11" s="14"/>
    </row>
    <row r="12" spans="4:7" x14ac:dyDescent="0.2">
      <c r="D12" s="13">
        <v>37629</v>
      </c>
      <c r="E12" s="14">
        <f t="shared" si="0"/>
        <v>37629</v>
      </c>
      <c r="G12" s="14"/>
    </row>
    <row r="13" spans="4:7" x14ac:dyDescent="0.2">
      <c r="D13" s="13">
        <v>37630</v>
      </c>
      <c r="E13" s="14">
        <f t="shared" si="0"/>
        <v>37630</v>
      </c>
      <c r="G13" s="14"/>
    </row>
    <row r="14" spans="4:7" x14ac:dyDescent="0.2">
      <c r="D14" s="13">
        <v>37631</v>
      </c>
      <c r="E14" s="14">
        <f t="shared" si="0"/>
        <v>37631</v>
      </c>
      <c r="G14" s="14"/>
    </row>
  </sheetData>
  <pageMargins left="0.75" right="0.75" top="1" bottom="1" header="0.5" footer="0.5"/>
  <pageSetup orientation="portrait" horizontalDpi="200" verticalDpi="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F0E0C-1514-49AF-81B6-4C7FC33979E4}">
  <sheetPr codeName="Sheet9"/>
  <dimension ref="D3:G24"/>
  <sheetViews>
    <sheetView workbookViewId="0">
      <selection activeCell="D4" sqref="D4:E24"/>
    </sheetView>
  </sheetViews>
  <sheetFormatPr defaultRowHeight="15" x14ac:dyDescent="0.25"/>
  <cols>
    <col min="1" max="4" width="9.140625" style="11"/>
    <col min="5" max="5" width="12.28515625" style="11" customWidth="1"/>
    <col min="6" max="6" width="12.140625" style="11" bestFit="1" customWidth="1"/>
    <col min="7" max="16384" width="9.140625" style="11"/>
  </cols>
  <sheetData>
    <row r="3" spans="4:7" x14ac:dyDescent="0.25">
      <c r="D3" s="11" t="s">
        <v>34</v>
      </c>
      <c r="E3" s="11" t="s">
        <v>35</v>
      </c>
      <c r="F3" s="11" t="s">
        <v>36</v>
      </c>
      <c r="G3" s="11" t="s">
        <v>37</v>
      </c>
    </row>
    <row r="4" spans="4:7" x14ac:dyDescent="0.25">
      <c r="D4" s="21">
        <v>41026</v>
      </c>
      <c r="E4" s="21">
        <v>41508</v>
      </c>
    </row>
    <row r="5" spans="4:7" x14ac:dyDescent="0.25">
      <c r="D5" s="21">
        <v>41244</v>
      </c>
      <c r="E5" s="21">
        <v>41886</v>
      </c>
    </row>
    <row r="6" spans="4:7" x14ac:dyDescent="0.25">
      <c r="D6" s="21">
        <v>41485</v>
      </c>
      <c r="E6" s="21">
        <v>42137</v>
      </c>
    </row>
    <row r="7" spans="4:7" x14ac:dyDescent="0.25">
      <c r="D7" s="21">
        <v>41465</v>
      </c>
      <c r="E7" s="21">
        <v>42078</v>
      </c>
    </row>
    <row r="8" spans="4:7" x14ac:dyDescent="0.25">
      <c r="D8" s="21">
        <v>43786</v>
      </c>
      <c r="E8" s="21">
        <v>44764</v>
      </c>
    </row>
    <row r="9" spans="4:7" x14ac:dyDescent="0.25">
      <c r="D9" s="21">
        <v>43832</v>
      </c>
      <c r="E9" s="21">
        <v>45110</v>
      </c>
    </row>
    <row r="10" spans="4:7" x14ac:dyDescent="0.25">
      <c r="D10" s="21">
        <v>42753</v>
      </c>
      <c r="E10" s="21">
        <v>44230</v>
      </c>
    </row>
    <row r="11" spans="4:7" x14ac:dyDescent="0.25">
      <c r="D11" s="21">
        <v>43379</v>
      </c>
      <c r="E11" s="21">
        <v>44568</v>
      </c>
    </row>
    <row r="12" spans="4:7" x14ac:dyDescent="0.25">
      <c r="D12" s="21">
        <v>42988</v>
      </c>
      <c r="E12" s="21">
        <v>43731</v>
      </c>
    </row>
    <row r="13" spans="4:7" x14ac:dyDescent="0.25">
      <c r="D13" s="21">
        <v>42471</v>
      </c>
      <c r="E13" s="21">
        <v>43871</v>
      </c>
    </row>
    <row r="14" spans="4:7" x14ac:dyDescent="0.25">
      <c r="D14" s="21">
        <v>44872</v>
      </c>
      <c r="E14" s="21">
        <v>45207</v>
      </c>
    </row>
    <row r="15" spans="4:7" x14ac:dyDescent="0.25">
      <c r="D15" s="21">
        <v>41653</v>
      </c>
      <c r="E15" s="21">
        <v>42725</v>
      </c>
    </row>
    <row r="16" spans="4:7" x14ac:dyDescent="0.25">
      <c r="D16" s="21">
        <v>41597</v>
      </c>
      <c r="E16" s="21">
        <v>42567</v>
      </c>
    </row>
    <row r="17" spans="4:5" x14ac:dyDescent="0.25">
      <c r="D17" s="21">
        <v>44069</v>
      </c>
      <c r="E17" s="21">
        <v>45421</v>
      </c>
    </row>
    <row r="18" spans="4:5" x14ac:dyDescent="0.25">
      <c r="D18" s="21">
        <v>42368</v>
      </c>
      <c r="E18" s="21">
        <v>42681</v>
      </c>
    </row>
    <row r="19" spans="4:5" x14ac:dyDescent="0.25">
      <c r="D19" s="21">
        <v>44920</v>
      </c>
      <c r="E19" s="21">
        <v>46395</v>
      </c>
    </row>
    <row r="20" spans="4:5" x14ac:dyDescent="0.25">
      <c r="D20" s="21">
        <v>42550</v>
      </c>
      <c r="E20" s="21">
        <v>43694</v>
      </c>
    </row>
    <row r="21" spans="4:5" x14ac:dyDescent="0.25">
      <c r="D21" s="21">
        <v>41889</v>
      </c>
      <c r="E21" s="21">
        <v>42674</v>
      </c>
    </row>
    <row r="22" spans="4:5" x14ac:dyDescent="0.25">
      <c r="D22" s="21">
        <v>40592</v>
      </c>
      <c r="E22" s="21">
        <v>40903</v>
      </c>
    </row>
    <row r="23" spans="4:5" x14ac:dyDescent="0.25">
      <c r="D23" s="21">
        <v>43323</v>
      </c>
      <c r="E23" s="21">
        <v>44425</v>
      </c>
    </row>
    <row r="24" spans="4:5" x14ac:dyDescent="0.25">
      <c r="D24" s="21">
        <v>44655</v>
      </c>
      <c r="E24" s="21">
        <v>45487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04EEF3-9AD6-4911-A863-7D031BB182D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d1607db4-bd3f-4f82-a312-bf7e283d0a6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31D9E6C-17B9-46DF-95F0-624CC1F07F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95DA024E-BD98-46F9-9F9B-B756A953DAD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Copy of Dates-1</vt:lpstr>
      <vt:lpstr>Copy of Dates-2</vt:lpstr>
      <vt:lpstr>Copy of Dates-3</vt:lpstr>
      <vt:lpstr>Datedif</vt:lpstr>
      <vt:lpstr>Datep</vt:lpstr>
      <vt:lpstr>Dates-1</vt:lpstr>
      <vt:lpstr>Dates-2</vt:lpstr>
      <vt:lpstr>Dates-3</vt:lpstr>
      <vt:lpstr>Machinedates</vt:lpstr>
      <vt:lpstr>Staticdate</vt:lpstr>
    </vt:vector>
  </TitlesOfParts>
  <Company>Julian Chang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Chang</dc:creator>
  <cp:lastModifiedBy>Administrator</cp:lastModifiedBy>
  <cp:revision/>
  <dcterms:created xsi:type="dcterms:W3CDTF">2006-12-22T17:45:52Z</dcterms:created>
  <dcterms:modified xsi:type="dcterms:W3CDTF">2019-09-26T07:30:44Z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