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5F05EC8-2BD6-40D6-832E-5A67B1DA113D}" xr6:coauthVersionLast="44" xr6:coauthVersionMax="44" xr10:uidLastSave="{00000000-0000-0000-0000-000000000000}"/>
  <bookViews>
    <workbookView xWindow="-25335" yWindow="3570" windowWidth="21600" windowHeight="11385" firstSheet="35" activeTab="41" xr2:uid="{00000000-000D-0000-FFFF-FFFF00000000}"/>
  </bookViews>
  <sheets>
    <sheet name="Accountsums-1" sheetId="1" r:id="rId1"/>
    <sheet name="Accountsums-2" sheetId="3" r:id="rId2"/>
    <sheet name="Amazon" sheetId="4" r:id="rId3"/>
    <sheet name="Basketball" sheetId="5" r:id="rId4"/>
    <sheet name="Colorscales2016" sheetId="6" r:id="rId5"/>
    <sheet name="Databars" sheetId="7" r:id="rId6"/>
    <sheet name="Databarstemp" sheetId="8" r:id="rId7"/>
    <sheet name="Duedates" sheetId="9" r:id="rId8"/>
    <sheet name="Fractiondefective" sheetId="10" r:id="rId9"/>
    <sheet name="Globalwarming2011" sheetId="11" r:id="rId10"/>
    <sheet name="Globalwarming2016" sheetId="12" r:id="rId11"/>
    <sheet name="GNP" sheetId="13" r:id="rId12"/>
    <sheet name="Highlightcells-1" sheetId="14" r:id="rId13"/>
    <sheet name="Highlightcells-2" sheetId="15" r:id="rId14"/>
    <sheet name="Historicalinvest-1" sheetId="16" r:id="rId15"/>
    <sheet name="Historicalinvest-2" sheetId="17" r:id="rId16"/>
    <sheet name="Historicalinvest-3" sheetId="18" r:id="rId17"/>
    <sheet name="Historicalinvest-4" sheetId="19" r:id="rId18"/>
    <sheet name="Historicalinvest-5" sheetId="20" r:id="rId19"/>
    <sheet name="Income" sheetId="21" r:id="rId20"/>
    <sheet name="Logicalexamples" sheetId="22" r:id="rId21"/>
    <sheet name="Names" sheetId="23" r:id="rId22"/>
    <sheet name="Nbasalaries-1" sheetId="24" r:id="rId23"/>
    <sheet name="Nbasalaries-2" sheetId="25" r:id="rId24"/>
    <sheet name="Nbasalaries-3" sheetId="26" r:id="rId25"/>
    <sheet name="Negativedatabars" sheetId="27" r:id="rId26"/>
    <sheet name="Problem27data" sheetId="28" r:id="rId27"/>
    <sheet name="Problem28data" sheetId="29" r:id="rId28"/>
    <sheet name="Problem29data" sheetId="30" r:id="rId29"/>
    <sheet name="Problem30data" sheetId="31" r:id="rId30"/>
    <sheet name="Sandp" sheetId="32" r:id="rId31"/>
    <sheet name="Satissuper" sheetId="33" r:id="rId32"/>
    <sheet name="Scalesiconsdatabars-1" sheetId="34" r:id="rId33"/>
    <sheet name="Scalesiconsdatabars-2" sheetId="35" r:id="rId34"/>
    <sheet name="scantrons" sheetId="36" r:id="rId35"/>
    <sheet name="Shading" sheetId="37" r:id="rId36"/>
    <sheet name="Test" sheetId="38" r:id="rId37"/>
    <sheet name="Threetimes" sheetId="39" r:id="rId38"/>
    <sheet name="Top5" sheetId="40" r:id="rId39"/>
    <sheet name="Toysrusformat" sheetId="41" r:id="rId40"/>
    <sheet name="Varianceanalysis" sheetId="42" r:id="rId41"/>
    <sheet name="Weekendformatting" sheetId="43" r:id="rId42"/>
  </sheets>
  <externalReferences>
    <externalReference r:id="rId43"/>
    <externalReference r:id="rId44"/>
    <externalReference r:id="rId4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Int">1</definedName>
    <definedName name="annsalesgrowth">'[1]Problem 5 data'!$D$2</definedName>
    <definedName name="bos" localSheetId="23">'Nbasalaries-2'!#REF!</definedName>
    <definedName name="bos" localSheetId="24">'Nbasalaries-3'!#REF!</definedName>
    <definedName name="cha" localSheetId="23">'Nbasalaries-2'!#REF!</definedName>
    <definedName name="cha" localSheetId="24">'Nbasalaries-3'!#REF!</definedName>
    <definedName name="chi" localSheetId="23">'Nbasalaries-2'!#REF!</definedName>
    <definedName name="chi" localSheetId="24">'Nbasalaries-3'!#REF!</definedName>
    <definedName name="cle" localSheetId="23">'Nbasalaries-2'!#REF!</definedName>
    <definedName name="cle" localSheetId="24">'Nbasalaries-3'!#REF!</definedName>
    <definedName name="cost">'[2]Problem 7'!$B$14</definedName>
    <definedName name="dal" localSheetId="23">'Nbasalaries-2'!#REF!</definedName>
    <definedName name="dal" localSheetId="24">'Nbasalaries-3'!#REF!</definedName>
    <definedName name="demand">'[2]Problem 7'!$B$7</definedName>
    <definedName name="den" localSheetId="23">'Nbasalaries-2'!#REF!</definedName>
    <definedName name="den" localSheetId="24">'Nbasalaries-3'!#REF!</definedName>
    <definedName name="det" localSheetId="23">'Nbasalaries-2'!#REF!</definedName>
    <definedName name="det" localSheetId="24">'Nbasalaries-3'!#REF!</definedName>
    <definedName name="fullpricerevenue">'[2]Problem 7'!$B$11</definedName>
    <definedName name="gsw" localSheetId="23">'Nbasalaries-2'!#REF!</definedName>
    <definedName name="gsw" localSheetId="24">'Nbasalaries-3'!#REF!</definedName>
    <definedName name="h08_1" localSheetId="19">Income!#REF!</definedName>
    <definedName name="hou" localSheetId="23">'Nbasalaries-2'!#REF!</definedName>
    <definedName name="hou" localSheetId="24">'Nbasalaries-3'!#REF!</definedName>
    <definedName name="ind" localSheetId="23">'Nbasalaries-2'!#REF!</definedName>
    <definedName name="ind" localSheetId="24">'Nbasalaries-3'!#REF!</definedName>
    <definedName name="inflation">'[1]Problem 5 data'!$D$5</definedName>
    <definedName name="lac" localSheetId="23">'Nbasalaries-2'!#REF!</definedName>
    <definedName name="lac" localSheetId="24">'Nbasalaries-3'!#REF!</definedName>
    <definedName name="lal" localSheetId="23">'Nbasalaries-2'!#REF!</definedName>
    <definedName name="lal" localSheetId="24">'Nbasalaries-3'!#REF!</definedName>
    <definedName name="leftover">'[2]Problem 7'!$B$12</definedName>
    <definedName name="leftoverrevenue">'[2]Problem 7'!$B$13</definedName>
    <definedName name="limit_salvage1">'[2]Problem 7'!$B$6</definedName>
    <definedName name="lookup">'[1]Problem 3 data'!$D$5:$F$50</definedName>
    <definedName name="lookupprice">'[2]Problem 4'!$F$4:$G$86</definedName>
    <definedName name="maggie" localSheetId="19">Income!$A$1:$M$55</definedName>
    <definedName name="marketshare">'[3]Problem 6'!$D$3</definedName>
    <definedName name="marketsize_growth">'[3]Problem 6'!$D$6</definedName>
    <definedName name="mem" localSheetId="23">'Nbasalaries-2'!#REF!</definedName>
    <definedName name="mem" localSheetId="24">'Nbasalaries-3'!#REF!</definedName>
    <definedName name="mia" localSheetId="23">'Nbasalaries-2'!#REF!</definedName>
    <definedName name="mia" localSheetId="24">'Nbasalaries-3'!#REF!</definedName>
    <definedName name="mil" localSheetId="23">'Nbasalaries-2'!#REF!</definedName>
    <definedName name="mil" localSheetId="24">'Nbasalaries-3'!#REF!</definedName>
    <definedName name="min" localSheetId="23">'Nbasalaries-2'!#REF!</definedName>
    <definedName name="min" localSheetId="24">'Nbasalaries-3'!#REF!</definedName>
    <definedName name="njn" localSheetId="23">'Nbasalaries-2'!#REF!</definedName>
    <definedName name="njn" localSheetId="24">'Nbasalaries-3'!#REF!</definedName>
    <definedName name="noh" localSheetId="23">'Nbasalaries-2'!#REF!</definedName>
    <definedName name="noh" localSheetId="24">'Nbasalaries-3'!#REF!</definedName>
    <definedName name="nyk" localSheetId="23">'Nbasalaries-2'!#REF!</definedName>
    <definedName name="nyk" localSheetId="24">'Nbasalaries-3'!#REF!</definedName>
    <definedName name="orderquantity">'[2]Problem 7'!$B$1</definedName>
    <definedName name="orl" localSheetId="23">'Nbasalaries-2'!#REF!</definedName>
    <definedName name="orl" localSheetId="24">'Nbasalaries-3'!#REF!</definedName>
    <definedName name="Pal_Workbook_GUID" hidden="1">"GFIZDPU5P7ZA5S823CGWBITQ"</definedName>
    <definedName name="phi" localSheetId="23">'Nbasalaries-2'!#REF!</definedName>
    <definedName name="phi" localSheetId="24">'Nbasalaries-3'!#REF!</definedName>
    <definedName name="pho" localSheetId="23">'Nbasalaries-2'!#REF!</definedName>
    <definedName name="pho" localSheetId="24">'Nbasalaries-3'!#REF!</definedName>
    <definedName name="Play_type">'[1]Problem 7 data'!$C$5:$C$448</definedName>
    <definedName name="price">'[3]Problem 6'!$D$4</definedName>
    <definedName name="_xlnm.Print_Area" localSheetId="19">Income!$A$1:$AC$59</definedName>
    <definedName name="_xlnm.Print_Area">Sandp!$A$1546:$C$1557</definedName>
    <definedName name="Print_Area_MI" localSheetId="30">Sandp!$A$1546:$C$1557</definedName>
    <definedName name="PRINT_AREA_MI">Income!$A$1:$M$55</definedName>
    <definedName name="profit_margin">'[3]Problem 6'!$D$5</definedName>
    <definedName name="ptb" localSheetId="23">'Nbasalaries-2'!#REF!</definedName>
    <definedName name="ptb" localSheetId="24">'Nbasalaries-3'!#REF!</definedName>
    <definedName name="Return">'[2]Problem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localSheetId="32" hidden="1">0</definedName>
    <definedName name="RiskCollectDistributionSamples" localSheetId="33" hidden="1">0</definedName>
    <definedName name="RiskCollectDistributionSamples" hidden="1">2</definedName>
    <definedName name="RiskFixedSeed" hidden="1">1</definedName>
    <definedName name="RiskHasSettings" localSheetId="27" hidden="1">6</definedName>
    <definedName name="RiskHasSettings" localSheetId="28" hidden="1">6</definedName>
    <definedName name="RiskHasSettings" localSheetId="29" hidden="1">6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localSheetId="27" hidden="1">10000</definedName>
    <definedName name="RiskNumIterations" localSheetId="28" hidden="1">10000</definedName>
    <definedName name="RiskNumIterations" localSheetId="29" hidden="1">100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localSheetId="32" hidden="1">TRUE</definedName>
    <definedName name="RiskUpdateDisplay" localSheetId="33" hidden="1">TRUE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c" localSheetId="23">'Nbasalaries-2'!#REF!</definedName>
    <definedName name="sac" localSheetId="24">'Nbasalaries-3'!#REF!</definedName>
    <definedName name="salesprice">'[2]Problem 7'!$B$3</definedName>
    <definedName name="salvage1">'[2]Problem 7'!$B$4</definedName>
    <definedName name="salvage2">'[2]Problem 7'!$B$5</definedName>
    <definedName name="sas" localSheetId="23">'Nbasalaries-2'!#REF!</definedName>
    <definedName name="sas" localSheetId="24">'Nbasalaries-3'!#REF!</definedName>
    <definedName name="sea" localSheetId="23">'Nbasalaries-2'!#REF!</definedName>
    <definedName name="sea" localSheetId="24">'Nbasalaries-3'!#REF!</definedName>
    <definedName name="soldfullprice">'[2]Problem 7'!$B$10</definedName>
    <definedName name="Stocks" localSheetId="15">'Historicalinvest-2'!$B$8:$B$81</definedName>
    <definedName name="Stocks" localSheetId="16">'Historicalinvest-3'!$B$8:$B$81</definedName>
    <definedName name="Stocks" localSheetId="17">'Historicalinvest-4'!$B$8:$B$81</definedName>
    <definedName name="Stocks" localSheetId="18">'Historicalinvest-5'!$B$8:$B$81</definedName>
    <definedName name="Stocks">'Historicalinvest-1'!$B$8:$B$81</definedName>
    <definedName name="T.Bills" localSheetId="15">'Historicalinvest-2'!$C$8:$C$81</definedName>
    <definedName name="T.Bills" localSheetId="16">'Historicalinvest-3'!$C$8:$C$81</definedName>
    <definedName name="T.Bills" localSheetId="17">'Historicalinvest-4'!$C$8:$C$81</definedName>
    <definedName name="T.Bills" localSheetId="18">'Historicalinvest-5'!$C$8:$C$81</definedName>
    <definedName name="T.Bills">'Historicalinvest-1'!$C$8:$C$81</definedName>
    <definedName name="T.Bonds" localSheetId="15">'Historicalinvest-2'!$D$8:$D$81</definedName>
    <definedName name="T.Bonds" localSheetId="16">'Historicalinvest-3'!$D$8:$D$81</definedName>
    <definedName name="T.Bonds" localSheetId="17">'Historicalinvest-4'!$D$8:$D$81</definedName>
    <definedName name="T.Bonds" localSheetId="18">'Historicalinvest-5'!$D$8:$D$81</definedName>
    <definedName name="T.Bonds">'Historicalinvest-1'!$D$8:$D$81</definedName>
    <definedName name="team" localSheetId="23">'Nbasalaries-2'!#REF!</definedName>
    <definedName name="team" localSheetId="24">'Nbasalaries-3'!#REF!</definedName>
    <definedName name="Team">'[1]Problem 7 data'!$B$5:$B$448</definedName>
    <definedName name="top" localSheetId="23">'Nbasalaries-2'!#REF!</definedName>
    <definedName name="top" localSheetId="24">'Nbasalaries-3'!#REF!</definedName>
    <definedName name="tor" localSheetId="23">'Nbasalaries-2'!#REF!</definedName>
    <definedName name="tor" localSheetId="24">'Nbasalaries-3'!#REF!</definedName>
    <definedName name="unitcost">'[2]Problem 7'!$B$2</definedName>
    <definedName name="uta" localSheetId="23">'Nbasalaries-2'!#REF!</definedName>
    <definedName name="uta" localSheetId="24">'Nbasalaries-3'!#REF!</definedName>
    <definedName name="was" localSheetId="23">'Nbasalaries-2'!#REF!</definedName>
    <definedName name="was" localSheetId="24">'Nbasalaries-3'!#REF!</definedName>
    <definedName name="Yards">'[1]Problem 7 data'!$D$5:$D$448</definedName>
    <definedName name="Year1marketsize">'[3]Problem 6'!$D$2</definedName>
    <definedName name="year1price">'[1]Problem 5 data'!$D$4</definedName>
    <definedName name="Year1unitsales">'[1]Problem 5 data'!$D$1</definedName>
    <definedName name="yearcompenters">'[1]Problem 5 data'!$D$3</definedName>
    <definedName name="years_of_growth">'[3]Problem 6'!$D$7</definedName>
  </definedNames>
  <calcPr calcId="191029"/>
  <pivotCaches>
    <pivotCache cacheId="31" r:id="rId4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43" l="1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C11" i="41" l="1"/>
  <c r="C15" i="41" s="1"/>
  <c r="C19" i="41" s="1"/>
  <c r="C23" i="41" s="1"/>
  <c r="C10" i="41"/>
  <c r="C14" i="41" s="1"/>
  <c r="C18" i="41" s="1"/>
  <c r="C22" i="41" s="1"/>
  <c r="C9" i="41"/>
  <c r="C13" i="41" s="1"/>
  <c r="C17" i="41" s="1"/>
  <c r="C21" i="41" s="1"/>
  <c r="C8" i="41"/>
  <c r="C12" i="41" s="1"/>
  <c r="C16" i="41" s="1"/>
  <c r="C20" i="41" s="1"/>
  <c r="C28" i="40" l="1"/>
  <c r="D28" i="40" s="1"/>
  <c r="E28" i="40" s="1"/>
  <c r="F28" i="40" s="1"/>
  <c r="G28" i="40" s="1"/>
  <c r="H28" i="40" s="1"/>
  <c r="C27" i="40"/>
  <c r="D27" i="40" s="1"/>
  <c r="E27" i="40" s="1"/>
  <c r="F27" i="40" s="1"/>
  <c r="G27" i="40" s="1"/>
  <c r="H27" i="40" s="1"/>
  <c r="C26" i="40"/>
  <c r="D26" i="40" s="1"/>
  <c r="E26" i="40" s="1"/>
  <c r="F26" i="40" s="1"/>
  <c r="G26" i="40" s="1"/>
  <c r="H26" i="40" s="1"/>
  <c r="C25" i="40"/>
  <c r="D25" i="40" s="1"/>
  <c r="E25" i="40" s="1"/>
  <c r="F25" i="40" s="1"/>
  <c r="G25" i="40" s="1"/>
  <c r="H25" i="40" s="1"/>
  <c r="C24" i="40"/>
  <c r="D24" i="40" s="1"/>
  <c r="E24" i="40" s="1"/>
  <c r="F24" i="40" s="1"/>
  <c r="G24" i="40" s="1"/>
  <c r="H24" i="40" s="1"/>
  <c r="C23" i="40"/>
  <c r="D23" i="40" s="1"/>
  <c r="E23" i="40" s="1"/>
  <c r="F23" i="40" s="1"/>
  <c r="G23" i="40" s="1"/>
  <c r="H23" i="40" s="1"/>
  <c r="C22" i="40"/>
  <c r="D22" i="40" s="1"/>
  <c r="E22" i="40" s="1"/>
  <c r="F22" i="40" s="1"/>
  <c r="G22" i="40" s="1"/>
  <c r="H22" i="40" s="1"/>
  <c r="C21" i="40"/>
  <c r="D21" i="40" s="1"/>
  <c r="E21" i="40" s="1"/>
  <c r="F21" i="40" s="1"/>
  <c r="G21" i="40" s="1"/>
  <c r="H21" i="40" s="1"/>
  <c r="C20" i="40"/>
  <c r="D20" i="40" s="1"/>
  <c r="E20" i="40" s="1"/>
  <c r="F20" i="40" s="1"/>
  <c r="G20" i="40" s="1"/>
  <c r="H20" i="40" s="1"/>
  <c r="C19" i="40"/>
  <c r="D19" i="40" s="1"/>
  <c r="E19" i="40" s="1"/>
  <c r="F19" i="40" s="1"/>
  <c r="G19" i="40" s="1"/>
  <c r="H19" i="40" s="1"/>
  <c r="C18" i="40"/>
  <c r="D18" i="40" s="1"/>
  <c r="E18" i="40" s="1"/>
  <c r="F18" i="40" s="1"/>
  <c r="G18" i="40" s="1"/>
  <c r="H18" i="40" s="1"/>
  <c r="C17" i="40"/>
  <c r="D17" i="40" s="1"/>
  <c r="E17" i="40" s="1"/>
  <c r="F17" i="40" s="1"/>
  <c r="G17" i="40" s="1"/>
  <c r="H17" i="40" s="1"/>
  <c r="C16" i="40"/>
  <c r="D16" i="40" s="1"/>
  <c r="E16" i="40" s="1"/>
  <c r="F16" i="40" s="1"/>
  <c r="G16" i="40" s="1"/>
  <c r="H16" i="40" s="1"/>
  <c r="C15" i="40"/>
  <c r="D15" i="40" s="1"/>
  <c r="E15" i="40" s="1"/>
  <c r="F15" i="40" s="1"/>
  <c r="G15" i="40" s="1"/>
  <c r="H15" i="40" s="1"/>
  <c r="C14" i="40"/>
  <c r="D14" i="40" s="1"/>
  <c r="E14" i="40" s="1"/>
  <c r="F14" i="40" s="1"/>
  <c r="G14" i="40" s="1"/>
  <c r="H14" i="40" s="1"/>
  <c r="C13" i="40"/>
  <c r="D13" i="40" s="1"/>
  <c r="E13" i="40" s="1"/>
  <c r="F13" i="40" s="1"/>
  <c r="G13" i="40" s="1"/>
  <c r="H13" i="40" s="1"/>
  <c r="C12" i="40"/>
  <c r="D12" i="40" s="1"/>
  <c r="E12" i="40" s="1"/>
  <c r="F12" i="40" s="1"/>
  <c r="G12" i="40" s="1"/>
  <c r="H12" i="40" s="1"/>
  <c r="C11" i="40"/>
  <c r="D11" i="40" s="1"/>
  <c r="E11" i="40" s="1"/>
  <c r="F11" i="40" s="1"/>
  <c r="G11" i="40" s="1"/>
  <c r="H11" i="40" s="1"/>
  <c r="C10" i="40"/>
  <c r="D10" i="40" s="1"/>
  <c r="E10" i="40" s="1"/>
  <c r="F10" i="40" s="1"/>
  <c r="G10" i="40" s="1"/>
  <c r="H10" i="40" s="1"/>
  <c r="C9" i="40"/>
  <c r="D9" i="40" s="1"/>
  <c r="E9" i="40" s="1"/>
  <c r="F9" i="40" s="1"/>
  <c r="G9" i="40" s="1"/>
  <c r="H9" i="40" s="1"/>
  <c r="C8" i="40"/>
  <c r="D8" i="40" s="1"/>
  <c r="E8" i="40" s="1"/>
  <c r="F8" i="40" s="1"/>
  <c r="G8" i="40" s="1"/>
  <c r="H8" i="40" s="1"/>
  <c r="C7" i="40"/>
  <c r="D7" i="40" s="1"/>
  <c r="E7" i="40" s="1"/>
  <c r="F7" i="40" s="1"/>
  <c r="G7" i="40" s="1"/>
  <c r="H7" i="40" s="1"/>
  <c r="C6" i="40"/>
  <c r="D6" i="40" s="1"/>
  <c r="E6" i="40" s="1"/>
  <c r="F6" i="40" s="1"/>
  <c r="G6" i="40" s="1"/>
  <c r="H6" i="40" s="1"/>
  <c r="C5" i="40"/>
  <c r="D5" i="40" s="1"/>
  <c r="E5" i="40" s="1"/>
  <c r="F5" i="40" s="1"/>
  <c r="G5" i="40" s="1"/>
  <c r="H5" i="40" s="1"/>
  <c r="C4" i="40"/>
  <c r="D4" i="40" s="1"/>
  <c r="E4" i="40" s="1"/>
  <c r="F4" i="40" s="1"/>
  <c r="G4" i="40" s="1"/>
  <c r="H4" i="40" s="1"/>
  <c r="C3" i="40"/>
  <c r="D3" i="40" s="1"/>
  <c r="E3" i="40" s="1"/>
  <c r="F3" i="40" s="1"/>
  <c r="G3" i="40" s="1"/>
  <c r="H3" i="40" s="1"/>
  <c r="E4" i="35" l="1"/>
  <c r="E3" i="35"/>
  <c r="B9" i="22" l="1"/>
  <c r="B8" i="22"/>
  <c r="B7" i="22"/>
  <c r="B6" i="22"/>
  <c r="B5" i="22"/>
  <c r="B4" i="22"/>
  <c r="G78" i="16" l="1"/>
  <c r="G14" i="16"/>
  <c r="E4" i="15" l="1"/>
  <c r="E3" i="15"/>
  <c r="E4" i="14"/>
  <c r="E3" i="14"/>
  <c r="F12" i="9" l="1"/>
  <c r="F11" i="9"/>
  <c r="F10" i="9"/>
  <c r="F9" i="9"/>
  <c r="F8" i="9"/>
  <c r="F7" i="9"/>
  <c r="F2" i="9"/>
  <c r="D65" i="4" l="1"/>
  <c r="D69" i="4" s="1"/>
  <c r="D73" i="4" s="1"/>
  <c r="D77" i="4" s="1"/>
  <c r="D81" i="4" s="1"/>
  <c r="D85" i="4" s="1"/>
  <c r="D64" i="4"/>
  <c r="D68" i="4" s="1"/>
  <c r="D72" i="4" s="1"/>
  <c r="D76" i="4" s="1"/>
  <c r="D80" i="4" s="1"/>
  <c r="D84" i="4" s="1"/>
  <c r="D63" i="4"/>
  <c r="D67" i="4" s="1"/>
  <c r="D71" i="4" s="1"/>
  <c r="D75" i="4" s="1"/>
  <c r="D79" i="4" s="1"/>
  <c r="D83" i="4" s="1"/>
  <c r="D13" i="4"/>
  <c r="D17" i="4" s="1"/>
  <c r="D21" i="4" s="1"/>
  <c r="D25" i="4" s="1"/>
  <c r="D29" i="4" s="1"/>
  <c r="D33" i="4" s="1"/>
  <c r="D37" i="4" s="1"/>
  <c r="D41" i="4" s="1"/>
  <c r="D45" i="4" s="1"/>
  <c r="D49" i="4" s="1"/>
  <c r="D53" i="4" s="1"/>
  <c r="D57" i="4" s="1"/>
  <c r="C13" i="4"/>
  <c r="C17" i="4" s="1"/>
  <c r="C21" i="4" s="1"/>
  <c r="C25" i="4" s="1"/>
  <c r="C29" i="4" s="1"/>
  <c r="C33" i="4" s="1"/>
  <c r="C37" i="4" s="1"/>
  <c r="C41" i="4" s="1"/>
  <c r="C45" i="4" s="1"/>
  <c r="C49" i="4" s="1"/>
  <c r="C53" i="4" s="1"/>
  <c r="C57" i="4" s="1"/>
  <c r="C61" i="4" s="1"/>
  <c r="C65" i="4" s="1"/>
  <c r="C69" i="4" s="1"/>
  <c r="C73" i="4" s="1"/>
  <c r="C77" i="4" s="1"/>
  <c r="C81" i="4" s="1"/>
  <c r="C85" i="4" s="1"/>
  <c r="D12" i="4"/>
  <c r="D16" i="4" s="1"/>
  <c r="D20" i="4" s="1"/>
  <c r="D24" i="4" s="1"/>
  <c r="D28" i="4" s="1"/>
  <c r="D32" i="4" s="1"/>
  <c r="D36" i="4" s="1"/>
  <c r="D40" i="4" s="1"/>
  <c r="D44" i="4" s="1"/>
  <c r="D48" i="4" s="1"/>
  <c r="D52" i="4" s="1"/>
  <c r="D56" i="4" s="1"/>
  <c r="C12" i="4"/>
  <c r="C16" i="4" s="1"/>
  <c r="C20" i="4" s="1"/>
  <c r="C24" i="4" s="1"/>
  <c r="C28" i="4" s="1"/>
  <c r="C32" i="4" s="1"/>
  <c r="C36" i="4" s="1"/>
  <c r="C40" i="4" s="1"/>
  <c r="C44" i="4" s="1"/>
  <c r="C48" i="4" s="1"/>
  <c r="C52" i="4" s="1"/>
  <c r="C56" i="4" s="1"/>
  <c r="C60" i="4" s="1"/>
  <c r="C64" i="4" s="1"/>
  <c r="C68" i="4" s="1"/>
  <c r="C72" i="4" s="1"/>
  <c r="C76" i="4" s="1"/>
  <c r="C80" i="4" s="1"/>
  <c r="C84" i="4" s="1"/>
  <c r="D11" i="4"/>
  <c r="D15" i="4" s="1"/>
  <c r="D19" i="4" s="1"/>
  <c r="D23" i="4" s="1"/>
  <c r="D27" i="4" s="1"/>
  <c r="D31" i="4" s="1"/>
  <c r="D35" i="4" s="1"/>
  <c r="D39" i="4" s="1"/>
  <c r="D43" i="4" s="1"/>
  <c r="D47" i="4" s="1"/>
  <c r="D51" i="4" s="1"/>
  <c r="D55" i="4" s="1"/>
  <c r="C11" i="4"/>
  <c r="C15" i="4" s="1"/>
  <c r="C19" i="4" s="1"/>
  <c r="C23" i="4" s="1"/>
  <c r="C27" i="4" s="1"/>
  <c r="C31" i="4" s="1"/>
  <c r="C35" i="4" s="1"/>
  <c r="C39" i="4" s="1"/>
  <c r="C43" i="4" s="1"/>
  <c r="C47" i="4" s="1"/>
  <c r="C51" i="4" s="1"/>
  <c r="C55" i="4" s="1"/>
  <c r="C59" i="4" s="1"/>
  <c r="C63" i="4" s="1"/>
  <c r="C67" i="4" s="1"/>
  <c r="C71" i="4" s="1"/>
  <c r="C75" i="4" s="1"/>
  <c r="C79" i="4" s="1"/>
  <c r="C83" i="4" s="1"/>
  <c r="D10" i="4"/>
  <c r="D14" i="4" s="1"/>
  <c r="D18" i="4" s="1"/>
  <c r="D22" i="4" s="1"/>
  <c r="D26" i="4" s="1"/>
  <c r="D30" i="4" s="1"/>
  <c r="D34" i="4" s="1"/>
  <c r="D38" i="4" s="1"/>
  <c r="D42" i="4" s="1"/>
  <c r="D46" i="4" s="1"/>
  <c r="D50" i="4" s="1"/>
  <c r="D54" i="4" s="1"/>
  <c r="D58" i="4" s="1"/>
  <c r="D62" i="4" s="1"/>
  <c r="D66" i="4" s="1"/>
  <c r="D70" i="4" s="1"/>
  <c r="D74" i="4" s="1"/>
  <c r="D78" i="4" s="1"/>
  <c r="D82" i="4" s="1"/>
  <c r="C10" i="4"/>
  <c r="C14" i="4" s="1"/>
  <c r="C18" i="4" s="1"/>
  <c r="C22" i="4" s="1"/>
  <c r="C26" i="4" s="1"/>
  <c r="C30" i="4" s="1"/>
  <c r="C34" i="4" s="1"/>
  <c r="C38" i="4" s="1"/>
  <c r="C42" i="4" s="1"/>
  <c r="C46" i="4" s="1"/>
  <c r="C50" i="4" s="1"/>
  <c r="C54" i="4" s="1"/>
  <c r="C58" i="4" s="1"/>
  <c r="C62" i="4" s="1"/>
  <c r="C66" i="4" s="1"/>
  <c r="C70" i="4" s="1"/>
  <c r="C74" i="4" s="1"/>
  <c r="C78" i="4" s="1"/>
  <c r="C82" i="4" s="1"/>
  <c r="C118" i="1" l="1"/>
  <c r="C117" i="1"/>
  <c r="C116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7" i="1"/>
  <c r="C44" i="1"/>
  <c r="C45" i="1"/>
  <c r="C46" i="1"/>
  <c r="C47" i="1"/>
  <c r="C48" i="1"/>
  <c r="C49" i="1"/>
  <c r="C50" i="1"/>
  <c r="C51" i="1"/>
  <c r="C52" i="1"/>
  <c r="C53" i="1"/>
  <c r="C54" i="1"/>
  <c r="C55" i="1"/>
  <c r="C43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</calcChain>
</file>

<file path=xl/sharedStrings.xml><?xml version="1.0" encoding="utf-8"?>
<sst xmlns="http://schemas.openxmlformats.org/spreadsheetml/2006/main" count="2866" uniqueCount="1431">
  <si>
    <t>Britney</t>
  </si>
  <si>
    <t>Lindsay</t>
  </si>
  <si>
    <t>Paris</t>
  </si>
  <si>
    <t>Blake</t>
  </si>
  <si>
    <t>Leighton</t>
  </si>
  <si>
    <t>Chace</t>
  </si>
  <si>
    <t>Ryan</t>
  </si>
  <si>
    <t>Fiscal
Year</t>
  </si>
  <si>
    <t>Fiscal
Quarter</t>
  </si>
  <si>
    <t>Revenue</t>
  </si>
  <si>
    <t>Position played</t>
  </si>
  <si>
    <t>Player</t>
  </si>
  <si>
    <t>Guard rating</t>
  </si>
  <si>
    <t>Forward rating</t>
  </si>
  <si>
    <t>Center rating</t>
  </si>
  <si>
    <t>1=Guard</t>
  </si>
  <si>
    <t>2=Forward</t>
  </si>
  <si>
    <t>3=Center</t>
  </si>
  <si>
    <t>Year</t>
  </si>
  <si>
    <t>S&amp;P 500</t>
  </si>
  <si>
    <t>3-month T.Bill</t>
  </si>
  <si>
    <t>10-year T. Bond</t>
  </si>
  <si>
    <t>LT: Long term (10-year Treasury bond)</t>
  </si>
  <si>
    <t>lowest value</t>
  </si>
  <si>
    <t>&lt;=3</t>
  </si>
  <si>
    <t>bottom 20 percent</t>
  </si>
  <si>
    <t>20th percentile</t>
  </si>
  <si>
    <t>highest value</t>
  </si>
  <si>
    <t>&gt;=8</t>
  </si>
  <si>
    <t>top 20 percent</t>
  </si>
  <si>
    <t>80th percentile</t>
  </si>
  <si>
    <t>today</t>
  </si>
  <si>
    <t>fraction defective</t>
  </si>
  <si>
    <t>top 20</t>
  </si>
  <si>
    <t>bottom and top 10%</t>
  </si>
  <si>
    <t>above and below average</t>
  </si>
  <si>
    <t>Land-Ocean: Global Means</t>
  </si>
  <si>
    <t>Top20</t>
  </si>
  <si>
    <t>Top 10% and Bottom 10%</t>
  </si>
  <si>
    <t>Above and Below Average</t>
  </si>
  <si>
    <t>billions</t>
  </si>
  <si>
    <t>DATE</t>
  </si>
  <si>
    <t>GNP</t>
  </si>
  <si>
    <t>1947:Q1</t>
  </si>
  <si>
    <t>1947:Q2</t>
  </si>
  <si>
    <t>1947:Q3</t>
  </si>
  <si>
    <t>1947:Q4</t>
  </si>
  <si>
    <t>1948:Q1</t>
  </si>
  <si>
    <t>1948:Q2</t>
  </si>
  <si>
    <t>1948:Q3</t>
  </si>
  <si>
    <t>1948:Q4</t>
  </si>
  <si>
    <t>1949:Q1</t>
  </si>
  <si>
    <t>1949:Q2</t>
  </si>
  <si>
    <t>1949:Q3</t>
  </si>
  <si>
    <t>1949:Q4</t>
  </si>
  <si>
    <t>1950:Q1</t>
  </si>
  <si>
    <t>1950:Q2</t>
  </si>
  <si>
    <t>1950:Q3</t>
  </si>
  <si>
    <t>1950:Q4</t>
  </si>
  <si>
    <t>1951:Q1</t>
  </si>
  <si>
    <t>1951:Q2</t>
  </si>
  <si>
    <t>1951:Q3</t>
  </si>
  <si>
    <t>1951:Q4</t>
  </si>
  <si>
    <t>1952:Q1</t>
  </si>
  <si>
    <t>1952:Q2</t>
  </si>
  <si>
    <t>1952:Q3</t>
  </si>
  <si>
    <t>1952:Q4</t>
  </si>
  <si>
    <t>1953:Q1</t>
  </si>
  <si>
    <t>1953:Q2</t>
  </si>
  <si>
    <t>1953:Q3</t>
  </si>
  <si>
    <t>1953:Q4</t>
  </si>
  <si>
    <t>1954:Q1</t>
  </si>
  <si>
    <t>1954:Q2</t>
  </si>
  <si>
    <t>1954:Q3</t>
  </si>
  <si>
    <t>1954:Q4</t>
  </si>
  <si>
    <t>1955:Q1</t>
  </si>
  <si>
    <t>1955:Q2</t>
  </si>
  <si>
    <t>1955:Q3</t>
  </si>
  <si>
    <t>1955:Q4</t>
  </si>
  <si>
    <t>1956:Q1</t>
  </si>
  <si>
    <t>1956:Q2</t>
  </si>
  <si>
    <t>1956:Q3</t>
  </si>
  <si>
    <t>1956:Q4</t>
  </si>
  <si>
    <t>1957:Q1</t>
  </si>
  <si>
    <t>1957:Q2</t>
  </si>
  <si>
    <t>1957:Q3</t>
  </si>
  <si>
    <t>1957:Q4</t>
  </si>
  <si>
    <t>1958:Q1</t>
  </si>
  <si>
    <t>1958:Q2</t>
  </si>
  <si>
    <t>1958:Q3</t>
  </si>
  <si>
    <t>1958:Q4</t>
  </si>
  <si>
    <t>1959:Q1</t>
  </si>
  <si>
    <t>1959:Q2</t>
  </si>
  <si>
    <t>1959:Q3</t>
  </si>
  <si>
    <t>1959:Q4</t>
  </si>
  <si>
    <t>1960:Q1</t>
  </si>
  <si>
    <t>1960:Q2</t>
  </si>
  <si>
    <t>1960:Q3</t>
  </si>
  <si>
    <t>1960:Q4</t>
  </si>
  <si>
    <t>1961:Q1</t>
  </si>
  <si>
    <t>1961:Q2</t>
  </si>
  <si>
    <t>1961:Q3</t>
  </si>
  <si>
    <t>1961:Q4</t>
  </si>
  <si>
    <t>1962:Q1</t>
  </si>
  <si>
    <t>1962:Q2</t>
  </si>
  <si>
    <t>1962:Q3</t>
  </si>
  <si>
    <t>1962:Q4</t>
  </si>
  <si>
    <t>1963:Q1</t>
  </si>
  <si>
    <t>1963:Q2</t>
  </si>
  <si>
    <t>1963:Q3</t>
  </si>
  <si>
    <t>1963:Q4</t>
  </si>
  <si>
    <t>1964:Q1</t>
  </si>
  <si>
    <t>1964:Q2</t>
  </si>
  <si>
    <t>1964:Q3</t>
  </si>
  <si>
    <t>1964:Q4</t>
  </si>
  <si>
    <t>1965:Q1</t>
  </si>
  <si>
    <t>1965:Q2</t>
  </si>
  <si>
    <t>1965:Q3</t>
  </si>
  <si>
    <t>1965:Q4</t>
  </si>
  <si>
    <t>1966:Q1</t>
  </si>
  <si>
    <t>1966:Q2</t>
  </si>
  <si>
    <t>1966:Q3</t>
  </si>
  <si>
    <t>1966:Q4</t>
  </si>
  <si>
    <t>1967:Q1</t>
  </si>
  <si>
    <t>1967:Q2</t>
  </si>
  <si>
    <t>1967:Q3</t>
  </si>
  <si>
    <t>1967:Q4</t>
  </si>
  <si>
    <t>1968:Q1</t>
  </si>
  <si>
    <t>1968:Q2</t>
  </si>
  <si>
    <t>1968:Q3</t>
  </si>
  <si>
    <t>1968:Q4</t>
  </si>
  <si>
    <t>1969:Q1</t>
  </si>
  <si>
    <t>1969:Q2</t>
  </si>
  <si>
    <t>1969:Q3</t>
  </si>
  <si>
    <t>1969:Q4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</si>
  <si>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</si>
  <si>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</si>
  <si>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</si>
  <si>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</si>
  <si>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</si>
  <si>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</si>
  <si>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</si>
  <si>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</si>
  <si>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</si>
  <si>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</si>
  <si>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</si>
  <si>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</si>
  <si>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</si>
  <si>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</si>
  <si>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</si>
  <si>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</si>
  <si>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</si>
  <si>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</si>
  <si>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</si>
  <si>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</si>
  <si>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</si>
  <si>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</si>
  <si>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</si>
  <si>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</si>
  <si>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</si>
  <si>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</si>
  <si>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</si>
  <si>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</si>
  <si>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</si>
  <si>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</si>
  <si>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</si>
  <si>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</si>
  <si>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</si>
  <si>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</si>
  <si>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</si>
  <si>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</si>
  <si>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</si>
  <si>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</si>
  <si>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</si>
  <si>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</si>
  <si>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</si>
  <si>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</si>
  <si>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</si>
  <si>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</si>
  <si>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</si>
  <si>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</si>
  <si>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</si>
  <si>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</si>
  <si>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</si>
  <si>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</si>
  <si>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</si>
  <si>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</si>
  <si>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</si>
  <si>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</si>
  <si>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</si>
  <si>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</si>
  <si>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</si>
  <si>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</si>
  <si>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</si>
  <si>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</si>
  <si>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</si>
  <si>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</si>
  <si>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</si>
  <si>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</si>
  <si>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</si>
  <si>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</si>
  <si>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</si>
  <si>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</si>
  <si>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</si>
  <si>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</si>
  <si>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</si>
  <si>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</si>
  <si>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</si>
  <si>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</si>
  <si>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</si>
  <si>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</si>
  <si>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</si>
  <si>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</si>
  <si>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</si>
  <si>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</si>
  <si>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</si>
  <si>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</si>
  <si>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</si>
  <si>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</si>
  <si>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</si>
  <si>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</si>
  <si>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</si>
  <si>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</si>
  <si>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</si>
  <si>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</si>
  <si>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</si>
  <si>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</si>
  <si>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</si>
  <si>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</si>
  <si>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</si>
  <si>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</si>
  <si>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</si>
  <si>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</si>
  <si>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</si>
  <si>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</si>
  <si>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</si>
  <si>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</si>
  <si>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</si>
  <si>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</si>
  <si>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</si>
  <si>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</si>
  <si>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</si>
  <si>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</si>
  <si>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</si>
  <si>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</si>
  <si>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</si>
  <si>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</si>
  <si>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</si>
  <si>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</si>
  <si>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</si>
  <si>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</si>
  <si>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</si>
  <si>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</si>
  <si>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</si>
  <si>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</si>
  <si>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</si>
  <si>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</si>
  <si>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</si>
  <si>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</si>
  <si>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</si>
  <si>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</si>
  <si>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</si>
  <si>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</si>
  <si>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</si>
  <si>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</si>
  <si>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</si>
  <si>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</si>
  <si>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</si>
  <si>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</si>
  <si>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</si>
  <si>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</si>
  <si>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</si>
  <si>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</si>
  <si>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</si>
  <si>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</si>
  <si>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</si>
  <si>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</si>
  <si>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</si>
  <si>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</si>
  <si>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</si>
  <si>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</si>
  <si>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</si>
  <si>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</si>
  <si>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</si>
  <si>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</si>
  <si>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</si>
  <si>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</si>
  <si>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</si>
  <si>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</si>
  <si>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</si>
  <si>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</si>
  <si>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</si>
  <si>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duplicates red fill</t>
  </si>
  <si>
    <t>text containing Eric red fill red text</t>
  </si>
  <si>
    <t>last 7 days red then yesterday green</t>
  </si>
  <si>
    <t>John</t>
  </si>
  <si>
    <t>Eric</t>
  </si>
  <si>
    <t>today()-1</t>
  </si>
  <si>
    <t>James</t>
  </si>
  <si>
    <t>today()-5</t>
  </si>
  <si>
    <t>Erica</t>
  </si>
  <si>
    <t>JR</t>
  </si>
  <si>
    <t>Adam</t>
  </si>
  <si>
    <t>Josh</t>
  </si>
  <si>
    <t>Babe</t>
  </si>
  <si>
    <t xml:space="preserve"> yesterday green then last 7 days red</t>
  </si>
  <si>
    <t>Annual Returns on Investments in</t>
  </si>
  <si>
    <t>Stocks</t>
  </si>
  <si>
    <t>T.Bills</t>
  </si>
  <si>
    <t>T.Bonds</t>
  </si>
  <si>
    <t>&gt;10% green &lt;-5% red</t>
  </si>
  <si>
    <t>State</t>
  </si>
  <si>
    <t>2009 (36)</t>
  </si>
  <si>
    <t>2005</t>
  </si>
  <si>
    <t>2004 (35)</t>
  </si>
  <si>
    <t>2002</t>
  </si>
  <si>
    <t>2001</t>
  </si>
  <si>
    <t>2000 (30)</t>
  </si>
  <si>
    <t>1999 (29)</t>
  </si>
  <si>
    <t>1998</t>
  </si>
  <si>
    <t>1997</t>
  </si>
  <si>
    <t>1996</t>
  </si>
  <si>
    <t>1995 (25)</t>
  </si>
  <si>
    <t>1994 (24)</t>
  </si>
  <si>
    <t>1993 (23)</t>
  </si>
  <si>
    <t>1992 (22)</t>
  </si>
  <si>
    <t>1991</t>
  </si>
  <si>
    <t>1990</t>
  </si>
  <si>
    <t>1989</t>
  </si>
  <si>
    <t>1988</t>
  </si>
  <si>
    <t>1987 (21)</t>
  </si>
  <si>
    <t>1986</t>
  </si>
  <si>
    <t>1985 (20)</t>
  </si>
  <si>
    <t>1984 (19)</t>
  </si>
  <si>
    <t>Median income</t>
  </si>
  <si>
    <t xml:space="preserve">   Median income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</si>
  <si>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</si>
  <si>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</si>
  <si>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</si>
  <si>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</si>
  <si>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</si>
  <si>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</si>
  <si>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</si>
  <si>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</si>
  <si>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</si>
  <si>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</si>
  <si>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</si>
  <si>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</si>
  <si>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</si>
  <si>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</si>
  <si>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</si>
  <si>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</si>
  <si>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</si>
  <si>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</si>
  <si>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</si>
  <si>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</si>
  <si>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</si>
  <si>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</si>
  <si>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</si>
  <si>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</si>
  <si>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</si>
  <si>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</si>
  <si>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</si>
  <si>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</si>
  <si>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</si>
  <si>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</si>
  <si>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</si>
  <si>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</si>
  <si>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</si>
  <si>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</si>
  <si>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</si>
  <si>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</si>
  <si>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</si>
  <si>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</si>
  <si>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</si>
  <si>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</si>
  <si>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</si>
  <si>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</si>
  <si>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</si>
  <si>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</si>
  <si>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</si>
  <si>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</si>
  <si>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</si>
  <si>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</si>
  <si>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</si>
  <si>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</si>
  <si>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Logical functions</t>
  </si>
  <si>
    <t>B3&lt;2</t>
  </si>
  <si>
    <t>B3&gt;3</t>
  </si>
  <si>
    <t>OR(B3&lt;3,C3&gt;5)</t>
  </si>
  <si>
    <t>AND(B3=3,C3&gt;5)</t>
  </si>
  <si>
    <t>AND(B3&gt;3,C3&gt;5)</t>
  </si>
  <si>
    <t>NOT(B3&lt;2)</t>
  </si>
  <si>
    <t>Jane</t>
  </si>
  <si>
    <t>Julie</t>
  </si>
  <si>
    <t>Jamie</t>
  </si>
  <si>
    <t>Vivian</t>
  </si>
  <si>
    <t>Jennifer</t>
  </si>
  <si>
    <t>Meridith</t>
  </si>
  <si>
    <t>Janet</t>
  </si>
  <si>
    <t>Janeen</t>
  </si>
  <si>
    <t>Izzie</t>
  </si>
  <si>
    <t>Chandra</t>
  </si>
  <si>
    <t>Count of Salary</t>
  </si>
  <si>
    <t>Salary</t>
  </si>
  <si>
    <t>Total</t>
  </si>
  <si>
    <t>$1 million</t>
  </si>
  <si>
    <t>$1.01 million</t>
  </si>
  <si>
    <t>$1.02 million</t>
  </si>
  <si>
    <t>$1.03 million</t>
  </si>
  <si>
    <t>$1.05 million</t>
  </si>
  <si>
    <t>$1.08 million</t>
  </si>
  <si>
    <t>$1.09 million</t>
  </si>
  <si>
    <t>$1.1 million</t>
  </si>
  <si>
    <t>$1.12 million</t>
  </si>
  <si>
    <t>$1.13 million</t>
  </si>
  <si>
    <t>$1.14 million</t>
  </si>
  <si>
    <t>$1.17 million</t>
  </si>
  <si>
    <t>$1.18 million</t>
  </si>
  <si>
    <t>$1.19 million</t>
  </si>
  <si>
    <t>$1.22 million</t>
  </si>
  <si>
    <t>$1.23 million</t>
  </si>
  <si>
    <t>$1.25 million</t>
  </si>
  <si>
    <t>$1.27 million</t>
  </si>
  <si>
    <t>$1.29 million</t>
  </si>
  <si>
    <t>$1.3 million</t>
  </si>
  <si>
    <t>$1.31 million</t>
  </si>
  <si>
    <t>$1.33 million</t>
  </si>
  <si>
    <t>$1.36 million</t>
  </si>
  <si>
    <t>$1.38 million</t>
  </si>
  <si>
    <t>$1.4 million</t>
  </si>
  <si>
    <t>$1.43 million</t>
  </si>
  <si>
    <t>$1.46 million</t>
  </si>
  <si>
    <t>$1.5 million</t>
  </si>
  <si>
    <t>$1.51 million</t>
  </si>
  <si>
    <t>$1.53 million</t>
  </si>
  <si>
    <t>$1.54 million</t>
  </si>
  <si>
    <t>$1.55 million</t>
  </si>
  <si>
    <t>$1.59 million</t>
  </si>
  <si>
    <t>$1.6 million</t>
  </si>
  <si>
    <t>$1.61 million</t>
  </si>
  <si>
    <t>$1.63 million</t>
  </si>
  <si>
    <t>$1.66 million</t>
  </si>
  <si>
    <t>$1.67 million</t>
  </si>
  <si>
    <t>$1.7 million</t>
  </si>
  <si>
    <t>$1.72 million</t>
  </si>
  <si>
    <t>$1.76 million</t>
  </si>
  <si>
    <t>$1.8 million</t>
  </si>
  <si>
    <t>$1.81 million</t>
  </si>
  <si>
    <t>$1.811 million</t>
  </si>
  <si>
    <t>$1.85 million</t>
  </si>
  <si>
    <t>$1.87 million</t>
  </si>
  <si>
    <t>$1.88 million</t>
  </si>
  <si>
    <t>$1.91 million</t>
  </si>
  <si>
    <t>$1.95 million</t>
  </si>
  <si>
    <t>$1.98 million</t>
  </si>
  <si>
    <t>$10 million</t>
  </si>
  <si>
    <t>$10.07 million</t>
  </si>
  <si>
    <t>$10.2 million</t>
  </si>
  <si>
    <t>$10.24 million</t>
  </si>
  <si>
    <t>$10.26 million</t>
  </si>
  <si>
    <t>$10.34 million</t>
  </si>
  <si>
    <t>$10.5 million</t>
  </si>
  <si>
    <t>$10.62 million</t>
  </si>
  <si>
    <t>$10.66 million</t>
  </si>
  <si>
    <t>$10.71 million</t>
  </si>
  <si>
    <t>$10.88 million</t>
  </si>
  <si>
    <t>$10.99 million</t>
  </si>
  <si>
    <t>$11.26 million</t>
  </si>
  <si>
    <t>$11.44 million</t>
  </si>
  <si>
    <t>$11.5 million</t>
  </si>
  <si>
    <t>$11.66 million</t>
  </si>
  <si>
    <t>$12 million</t>
  </si>
  <si>
    <t>$13.15 million</t>
  </si>
  <si>
    <t>$13.22 million</t>
  </si>
  <si>
    <t>$13.7 million</t>
  </si>
  <si>
    <t>$13.84 million</t>
  </si>
  <si>
    <t>$13.86 million</t>
  </si>
  <si>
    <t>$13.97 million</t>
  </si>
  <si>
    <t>$14.57 million</t>
  </si>
  <si>
    <t>$15.35 million</t>
  </si>
  <si>
    <t>$15.69 million</t>
  </si>
  <si>
    <t>$15.75 million</t>
  </si>
  <si>
    <t>$15.84 million</t>
  </si>
  <si>
    <t>$15.94 million</t>
  </si>
  <si>
    <t>$16.44 million</t>
  </si>
  <si>
    <t>$18 million</t>
  </si>
  <si>
    <t>$19.12 million</t>
  </si>
  <si>
    <t>$2 million</t>
  </si>
  <si>
    <t>$2.01 million</t>
  </si>
  <si>
    <t>$2.027 million</t>
  </si>
  <si>
    <t>$2.05 million</t>
  </si>
  <si>
    <t>$2.11 million</t>
  </si>
  <si>
    <t>$2.16 million</t>
  </si>
  <si>
    <t>$2.17 million</t>
  </si>
  <si>
    <t>$2.19 million</t>
  </si>
  <si>
    <t>$2.2 million</t>
  </si>
  <si>
    <t>$2.23 million</t>
  </si>
  <si>
    <t>$2.25 million</t>
  </si>
  <si>
    <t>$2.3 million</t>
  </si>
  <si>
    <t>$2.32 million</t>
  </si>
  <si>
    <t>$2.36 million</t>
  </si>
  <si>
    <t>$2.4 million</t>
  </si>
  <si>
    <t>$2.42 million</t>
  </si>
  <si>
    <t>$2.43 million</t>
  </si>
  <si>
    <t>$2.44 million</t>
  </si>
  <si>
    <t>$2.46 million</t>
  </si>
  <si>
    <t>$2.5 million</t>
  </si>
  <si>
    <t>$2.51 million</t>
  </si>
  <si>
    <t>$2.58 million</t>
  </si>
  <si>
    <t>$2.64 million</t>
  </si>
  <si>
    <t>$2.67 million</t>
  </si>
  <si>
    <t>$2.75 million</t>
  </si>
  <si>
    <t>$2.8 million</t>
  </si>
  <si>
    <t>$2.81 million</t>
  </si>
  <si>
    <t>$2.84 million</t>
  </si>
  <si>
    <t>$2.9 million</t>
  </si>
  <si>
    <t>$2.92 million</t>
  </si>
  <si>
    <t>$2.94 million</t>
  </si>
  <si>
    <t>$2.95 million</t>
  </si>
  <si>
    <t>$20 million</t>
  </si>
  <si>
    <t>$23.116 million</t>
  </si>
  <si>
    <t>$3 million</t>
  </si>
  <si>
    <t>$3.03 million</t>
  </si>
  <si>
    <t>$3.036 million</t>
  </si>
  <si>
    <t>$3.1 million</t>
  </si>
  <si>
    <t>$3.14 million</t>
  </si>
  <si>
    <t>$3.15 million</t>
  </si>
  <si>
    <t>$3.16 million</t>
  </si>
  <si>
    <t>$3.23 million</t>
  </si>
  <si>
    <t>$3.25 million</t>
  </si>
  <si>
    <t>$3.32 million</t>
  </si>
  <si>
    <t>$3.34 million</t>
  </si>
  <si>
    <t>$3.37 million</t>
  </si>
  <si>
    <t>$3.4 million</t>
  </si>
  <si>
    <t>$3.41 million</t>
  </si>
  <si>
    <t>$3.48 million</t>
  </si>
  <si>
    <t>$3.5 million</t>
  </si>
  <si>
    <t>$3.52 million</t>
  </si>
  <si>
    <t>$3.59 million</t>
  </si>
  <si>
    <t>$3.6 million</t>
  </si>
  <si>
    <t>$3.61 million</t>
  </si>
  <si>
    <t>$3.63 million</t>
  </si>
  <si>
    <t>$3.7 million</t>
  </si>
  <si>
    <t>$3.71 million</t>
  </si>
  <si>
    <t>$3.75 million</t>
  </si>
  <si>
    <t>$3.79 million</t>
  </si>
  <si>
    <t>$3.85 million</t>
  </si>
  <si>
    <t>$3.88 million</t>
  </si>
  <si>
    <t>$3.93 million</t>
  </si>
  <si>
    <t>$4 million</t>
  </si>
  <si>
    <t>$4.02 million</t>
  </si>
  <si>
    <t>$4.06 million</t>
  </si>
  <si>
    <t>$4.13 million</t>
  </si>
  <si>
    <t>$4.19 million</t>
  </si>
  <si>
    <t>$4.2 million</t>
  </si>
  <si>
    <t>$4.25 million</t>
  </si>
  <si>
    <t>$4.34 million</t>
  </si>
  <si>
    <t>$4.35 million</t>
  </si>
  <si>
    <t>$4.4 million</t>
  </si>
  <si>
    <t>$4.49 million</t>
  </si>
  <si>
    <t>$4.5 million</t>
  </si>
  <si>
    <t>$4.52 million</t>
  </si>
  <si>
    <t>$4.55 million</t>
  </si>
  <si>
    <t>$4.6 million</t>
  </si>
  <si>
    <t>$4.62 million</t>
  </si>
  <si>
    <t>$4.69 million</t>
  </si>
  <si>
    <t>$4.75 million</t>
  </si>
  <si>
    <t>$4.79 million</t>
  </si>
  <si>
    <t>$4.9 million</t>
  </si>
  <si>
    <t>$4.95 million</t>
  </si>
  <si>
    <t>$5 million</t>
  </si>
  <si>
    <t>$5.02 million</t>
  </si>
  <si>
    <t>$5.07 million</t>
  </si>
  <si>
    <t>$5.2 million</t>
  </si>
  <si>
    <t>$5.25 million</t>
  </si>
  <si>
    <t>$5.39 million</t>
  </si>
  <si>
    <t>$5.4 million</t>
  </si>
  <si>
    <t>$5.48 million</t>
  </si>
  <si>
    <t>$5.5 million</t>
  </si>
  <si>
    <t>$5.51 million</t>
  </si>
  <si>
    <t>$5.59 million</t>
  </si>
  <si>
    <t>$5.61 million</t>
  </si>
  <si>
    <t>$5.859 million</t>
  </si>
  <si>
    <t>$5.9 million</t>
  </si>
  <si>
    <t>$6 million</t>
  </si>
  <si>
    <t>$6.127 million</t>
  </si>
  <si>
    <t>$6.18 million</t>
  </si>
  <si>
    <t>$6.2 million</t>
  </si>
  <si>
    <t>$6.27 million</t>
  </si>
  <si>
    <t>$6.3 million</t>
  </si>
  <si>
    <t>$6.31 million</t>
  </si>
  <si>
    <t>$6.35 million</t>
  </si>
  <si>
    <t>$6.48 million</t>
  </si>
  <si>
    <t>$6.5 million</t>
  </si>
  <si>
    <t>$6.66 million</t>
  </si>
  <si>
    <t>$6.72 million</t>
  </si>
  <si>
    <t>$6.84 million</t>
  </si>
  <si>
    <t>$6.87 million</t>
  </si>
  <si>
    <t>$6.88 million</t>
  </si>
  <si>
    <t>$6.94 million</t>
  </si>
  <si>
    <t>$6.95 million</t>
  </si>
  <si>
    <t>$6.97 million</t>
  </si>
  <si>
    <t>$7 million</t>
  </si>
  <si>
    <t>$7.08 million</t>
  </si>
  <si>
    <t>$7.17 million</t>
  </si>
  <si>
    <t>$7.2 million</t>
  </si>
  <si>
    <t>$7.23 million</t>
  </si>
  <si>
    <t>$7.25 million</t>
  </si>
  <si>
    <t>$7.31 million</t>
  </si>
  <si>
    <t>$7.35 million</t>
  </si>
  <si>
    <t>$7.36 million</t>
  </si>
  <si>
    <t>$7.39 million</t>
  </si>
  <si>
    <t>$7.42 million</t>
  </si>
  <si>
    <t>$7.5 million</t>
  </si>
  <si>
    <t>$7.52 million</t>
  </si>
  <si>
    <t>$7.56 million</t>
  </si>
  <si>
    <t>$7.7 million</t>
  </si>
  <si>
    <t>$7.9 million</t>
  </si>
  <si>
    <t>$8 million</t>
  </si>
  <si>
    <t>$8.1 million</t>
  </si>
  <si>
    <t>$8.25 million</t>
  </si>
  <si>
    <t>$8.33 million</t>
  </si>
  <si>
    <t>$8.36 million</t>
  </si>
  <si>
    <t>$8.4 million</t>
  </si>
  <si>
    <t>$8.42 million</t>
  </si>
  <si>
    <t>$8.47 million</t>
  </si>
  <si>
    <t>$8.64 million</t>
  </si>
  <si>
    <t>$8.66 million</t>
  </si>
  <si>
    <t>$8.74 million</t>
  </si>
  <si>
    <t>$8.75 million</t>
  </si>
  <si>
    <t>$8.88 million</t>
  </si>
  <si>
    <t>$9 million</t>
  </si>
  <si>
    <t>$9.1 million</t>
  </si>
  <si>
    <t>$9.138 million</t>
  </si>
  <si>
    <t>$9.62 million</t>
  </si>
  <si>
    <t>Grand Total</t>
  </si>
  <si>
    <t>Name</t>
  </si>
  <si>
    <t>Steve Nash</t>
  </si>
  <si>
    <t>Maurice Taylor</t>
  </si>
  <si>
    <t>Tyson Chandler</t>
  </si>
  <si>
    <t>Jason Richardson</t>
  </si>
  <si>
    <t>Brad Miller</t>
  </si>
  <si>
    <t>Zydrunas Ilguaskas</t>
  </si>
  <si>
    <t>Erick Dampier</t>
  </si>
  <si>
    <t>Kelvin Cato</t>
  </si>
  <si>
    <t>Samuel Dalembert</t>
  </si>
  <si>
    <t>Richard Hamilton</t>
  </si>
  <si>
    <t>Tony Parker</t>
  </si>
  <si>
    <t>Jerry Stackhouse</t>
  </si>
  <si>
    <t>Jamaal Magloire</t>
  </si>
  <si>
    <t>Mehmet Okur</t>
  </si>
  <si>
    <t>Andre Miller</t>
  </si>
  <si>
    <t>Bobby Simmons</t>
  </si>
  <si>
    <t>Bonzi Wells</t>
  </si>
  <si>
    <t>P.J. Brown</t>
  </si>
  <si>
    <t>Austin Croshere</t>
  </si>
  <si>
    <t>Lorenzen Wright</t>
  </si>
  <si>
    <t>Jason Williams</t>
  </si>
  <si>
    <t>Peja Stojakovic</t>
  </si>
  <si>
    <t>Kwame Brown</t>
  </si>
  <si>
    <t>Manu Ginobili</t>
  </si>
  <si>
    <t>Eddy Curry</t>
  </si>
  <si>
    <t>Troy Murphy</t>
  </si>
  <si>
    <t>Ben Wallace</t>
  </si>
  <si>
    <t>Adonal Foyle</t>
  </si>
  <si>
    <t>Darius Miles</t>
  </si>
  <si>
    <t>Desmond Mason</t>
  </si>
  <si>
    <t>Cuttino Mobley</t>
  </si>
  <si>
    <t>Johnathan Bender</t>
  </si>
  <si>
    <t>Kurt Thomas</t>
  </si>
  <si>
    <t>Corey Maggette</t>
  </si>
  <si>
    <t>Malik Rose</t>
  </si>
  <si>
    <t>Al Harrington</t>
  </si>
  <si>
    <t>Quentin Richardson</t>
  </si>
  <si>
    <t>Antoine Walker</t>
  </si>
  <si>
    <t>Mike Miller</t>
  </si>
  <si>
    <t>Ron Artest</t>
  </si>
  <si>
    <t>Rasho Nesterovic</t>
  </si>
  <si>
    <t>Jason Terry</t>
  </si>
  <si>
    <t>Kenny Thomas</t>
  </si>
  <si>
    <t>Jamal Crawford</t>
  </si>
  <si>
    <t>Joe Smith</t>
  </si>
  <si>
    <t>Ruben Patterson</t>
  </si>
  <si>
    <t>Alvin Williams</t>
  </si>
  <si>
    <t>Scott Pollard</t>
  </si>
  <si>
    <t>Danny Fortson</t>
  </si>
  <si>
    <t>Sam Cassell</t>
  </si>
  <si>
    <t>Corliss Williamson</t>
  </si>
  <si>
    <t>Chauncey Billups</t>
  </si>
  <si>
    <t>James Posey</t>
  </si>
  <si>
    <t>Juwan Howard</t>
  </si>
  <si>
    <t>Michael Olowokandi</t>
  </si>
  <si>
    <t>Ricky Davis</t>
  </si>
  <si>
    <t>Stephen Jackson</t>
  </si>
  <si>
    <t>Yao Ming</t>
  </si>
  <si>
    <t>Mark Blount</t>
  </si>
  <si>
    <t>Jason Collins</t>
  </si>
  <si>
    <t>Nazr Mohammed</t>
  </si>
  <si>
    <t>Eric Snow</t>
  </si>
  <si>
    <t>Jamaal Tinsley</t>
  </si>
  <si>
    <t>Antonio McDyess</t>
  </si>
  <si>
    <t>Brian Cardinal</t>
  </si>
  <si>
    <t>Derek Fisher</t>
  </si>
  <si>
    <t>Etan Thomas</t>
  </si>
  <si>
    <t>Hedo Turkoglu</t>
  </si>
  <si>
    <t>Marquis Daniels</t>
  </si>
  <si>
    <t>Troy Hudson</t>
  </si>
  <si>
    <t>Tony Battie</t>
  </si>
  <si>
    <t>David Wesley</t>
  </si>
  <si>
    <t>Matt Harpring</t>
  </si>
  <si>
    <t>Antonio Daniels</t>
  </si>
  <si>
    <t>Devean George</t>
  </si>
  <si>
    <t>Earl Watson</t>
  </si>
  <si>
    <t>Gerald Wallace</t>
  </si>
  <si>
    <t>Jeff Foster</t>
  </si>
  <si>
    <t>Jerome James</t>
  </si>
  <si>
    <t>Marko Jaric</t>
  </si>
  <si>
    <t>Shareef Abdur-Rahim</t>
  </si>
  <si>
    <t>Stromile Swift</t>
  </si>
  <si>
    <t>Udonis Haslem</t>
  </si>
  <si>
    <t>Brian Skinner</t>
  </si>
  <si>
    <t>Shane Battier</t>
  </si>
  <si>
    <t>Donyell Marshall</t>
  </si>
  <si>
    <t>Dan Gadzuric</t>
  </si>
  <si>
    <t>Brent Barry</t>
  </si>
  <si>
    <t>LeBron James</t>
  </si>
  <si>
    <t>Brevin Knight</t>
  </si>
  <si>
    <t>Marc Jackson</t>
  </si>
  <si>
    <t>Morris Peterson</t>
  </si>
  <si>
    <t>Chucky Atkins</t>
  </si>
  <si>
    <t>Mike Dunleavy</t>
  </si>
  <si>
    <t>Dwight Howard</t>
  </si>
  <si>
    <t>Greg Ostertag</t>
  </si>
  <si>
    <t>Trenton Hassell</t>
  </si>
  <si>
    <t>Andrew Bogut</t>
  </si>
  <si>
    <t>Raja Bell</t>
  </si>
  <si>
    <t>Moochie Norris</t>
  </si>
  <si>
    <t>Eduardo Najera</t>
  </si>
  <si>
    <t>Darko Milicic</t>
  </si>
  <si>
    <t>Drew Gooden</t>
  </si>
  <si>
    <t>Emeka Okafor</t>
  </si>
  <si>
    <t>Brendan Haywood</t>
  </si>
  <si>
    <t>Carlos Arroyo</t>
  </si>
  <si>
    <t>Gordon Giricek</t>
  </si>
  <si>
    <t>Sarunas Jasikevicius</t>
  </si>
  <si>
    <t>Zaza Pachulia</t>
  </si>
  <si>
    <t>Eric Williams</t>
  </si>
  <si>
    <t>Marvin Williams</t>
  </si>
  <si>
    <t>Rafer Alston</t>
  </si>
  <si>
    <t>Chris Mihm</t>
  </si>
  <si>
    <t>Damon Stoudamire</t>
  </si>
  <si>
    <t>Carmelo Anthony</t>
  </si>
  <si>
    <t>Andres Nocioni</t>
  </si>
  <si>
    <t>Kyle Korver</t>
  </si>
  <si>
    <t>Ben Gordon</t>
  </si>
  <si>
    <t>Speedy Claxton</t>
  </si>
  <si>
    <t>Damon Jones</t>
  </si>
  <si>
    <t>Bob Sura</t>
  </si>
  <si>
    <t>Voshon Lenard</t>
  </si>
  <si>
    <t>Chris Anderson</t>
  </si>
  <si>
    <t>Dale Davis</t>
  </si>
  <si>
    <t>Othella Harrington</t>
  </si>
  <si>
    <t>Tyronn Lue</t>
  </si>
  <si>
    <t>Deron Williams</t>
  </si>
  <si>
    <t>Mike James</t>
  </si>
  <si>
    <t>Jeff McInnis</t>
  </si>
  <si>
    <t>Aaron Williams</t>
  </si>
  <si>
    <t>Bobby Jackson</t>
  </si>
  <si>
    <t>Bruce Bowen</t>
  </si>
  <si>
    <t>Chris Bosh</t>
  </si>
  <si>
    <t>Vitaly Potapenko</t>
  </si>
  <si>
    <t>Shaun Livingston</t>
  </si>
  <si>
    <t>Pat Garrity</t>
  </si>
  <si>
    <t>Vladimir Radmanovic</t>
  </si>
  <si>
    <t>Doug Christie</t>
  </si>
  <si>
    <t>Chris Paul</t>
  </si>
  <si>
    <t>Kenyon Dooling</t>
  </si>
  <si>
    <t>Dwyane Wade</t>
  </si>
  <si>
    <t>Nene</t>
  </si>
  <si>
    <t>Eric Piatkowski</t>
  </si>
  <si>
    <t>Kareem Rush</t>
  </si>
  <si>
    <t>Robert Horry</t>
  </si>
  <si>
    <t>Slava Medvedenko</t>
  </si>
  <si>
    <t>Zeljko Rebraca</t>
  </si>
  <si>
    <t>Shaquille O'Neal</t>
  </si>
  <si>
    <t>Ira Newble</t>
  </si>
  <si>
    <t>Kevin Ollie</t>
  </si>
  <si>
    <t>Devin Harris</t>
  </si>
  <si>
    <t>Tony Delk</t>
  </si>
  <si>
    <t>Jake Tsakalidis</t>
  </si>
  <si>
    <t>Raymond Feltton</t>
  </si>
  <si>
    <t>Chris Wilcox</t>
  </si>
  <si>
    <t>Chris Duhon</t>
  </si>
  <si>
    <t>Stephen Hunter</t>
  </si>
  <si>
    <t>Chris Kaman</t>
  </si>
  <si>
    <t>DeShawn Stevenson</t>
  </si>
  <si>
    <t>Earl Boykins</t>
  </si>
  <si>
    <t>Primoz Brezec</t>
  </si>
  <si>
    <t>Josh Childress</t>
  </si>
  <si>
    <t>Michael Finley</t>
  </si>
  <si>
    <t>Jim Jackson</t>
  </si>
  <si>
    <t>Michael Doleac</t>
  </si>
  <si>
    <t>Amare Stoudemire</t>
  </si>
  <si>
    <t>Brian Scalabrine</t>
  </si>
  <si>
    <t>Martell Webster</t>
  </si>
  <si>
    <t>Kirk Hinrich</t>
  </si>
  <si>
    <t>Aaron McKie</t>
  </si>
  <si>
    <t>Arvydas Macijauskas</t>
  </si>
  <si>
    <t>Bostjan Nachbar</t>
  </si>
  <si>
    <t>Clifford Robinson</t>
  </si>
  <si>
    <t>Damien Wilkins</t>
  </si>
  <si>
    <t>Devin Brown</t>
  </si>
  <si>
    <t>Eddie Griffin</t>
  </si>
  <si>
    <t>Juan Dixon</t>
  </si>
  <si>
    <t>Caron Bulter</t>
  </si>
  <si>
    <t>Luol Deng</t>
  </si>
  <si>
    <t>Jared Jeffries</t>
  </si>
  <si>
    <t>Anthony Johnson</t>
  </si>
  <si>
    <t>James Jones</t>
  </si>
  <si>
    <t>Melvin Ely</t>
  </si>
  <si>
    <t>Charlie Villanueva</t>
  </si>
  <si>
    <t>Fabricio Oberto</t>
  </si>
  <si>
    <t>Fred Jones</t>
  </si>
  <si>
    <t>T.J. Ford</t>
  </si>
  <si>
    <t>Dan Dickau</t>
  </si>
  <si>
    <t>Rafael Araujo</t>
  </si>
  <si>
    <t>Darius Songalia</t>
  </si>
  <si>
    <t>Jose Calderon</t>
  </si>
  <si>
    <t>Jeri Welsch</t>
  </si>
  <si>
    <t>Channing Frye</t>
  </si>
  <si>
    <t>Michael Sweetney</t>
  </si>
  <si>
    <t>Andre Igoudala</t>
  </si>
  <si>
    <t>Jake Voskuhl</t>
  </si>
  <si>
    <t>Jarvis Hayes</t>
  </si>
  <si>
    <t>Dikembe Mutombo</t>
  </si>
  <si>
    <t>Mark Madsen</t>
  </si>
  <si>
    <t>Matt Bonner</t>
  </si>
  <si>
    <t>Toni Kukoc</t>
  </si>
  <si>
    <t>Chris Webber</t>
  </si>
  <si>
    <t>Kevin Garnett</t>
  </si>
  <si>
    <t>Jason Kidd</t>
  </si>
  <si>
    <t>Jermaine O'Neal</t>
  </si>
  <si>
    <t>Kobe Bryant</t>
  </si>
  <si>
    <t>Tim Duncan</t>
  </si>
  <si>
    <t>Anfernee Hardaway</t>
  </si>
  <si>
    <t>Grant Hill</t>
  </si>
  <si>
    <t>Jalen Rose</t>
  </si>
  <si>
    <t>Keith Van Horn</t>
  </si>
  <si>
    <t>Tracy McGrady</t>
  </si>
  <si>
    <t>Allen Iverson</t>
  </si>
  <si>
    <t>Stephon Marbury</t>
  </si>
  <si>
    <t>Eddie Jones</t>
  </si>
  <si>
    <t>Tim Thomas</t>
  </si>
  <si>
    <t>Antonio Davis</t>
  </si>
  <si>
    <t>Antawn Jamison</t>
  </si>
  <si>
    <t>Dirk Nowitzki</t>
  </si>
  <si>
    <t>Paul Pierce</t>
  </si>
  <si>
    <t>Vince Carter</t>
  </si>
  <si>
    <t>Baron Davis</t>
  </si>
  <si>
    <t>Shawn Marion</t>
  </si>
  <si>
    <t>Steve Francis</t>
  </si>
  <si>
    <t>Ray Allen</t>
  </si>
  <si>
    <t>Elton Brand</t>
  </si>
  <si>
    <t>Joe Johnson</t>
  </si>
  <si>
    <t>Michael Redd</t>
  </si>
  <si>
    <t>Theo Ratliff</t>
  </si>
  <si>
    <t>Mike Bibby</t>
  </si>
  <si>
    <t>Lamar Odom</t>
  </si>
  <si>
    <t>Carlos Boozer</t>
  </si>
  <si>
    <t>Andrei Kirilenko</t>
  </si>
  <si>
    <t>Pau Gasol</t>
  </si>
  <si>
    <t>Kenyon Martin</t>
  </si>
  <si>
    <t>Rashard Lewis</t>
  </si>
  <si>
    <t>Zach Randolph</t>
  </si>
  <si>
    <t>Raef LaFrentz</t>
  </si>
  <si>
    <t>Wally Szczerbiak</t>
  </si>
  <si>
    <t>Larry Hughes</t>
  </si>
  <si>
    <t>Rasheed Wallace</t>
  </si>
  <si>
    <t>Gilbert Arenas</t>
  </si>
  <si>
    <t>Richard Jefferson</t>
  </si>
  <si>
    <t>Jamal Mashburn</t>
  </si>
  <si>
    <t>Marcus Camby</t>
  </si>
  <si>
    <t>Ike Diogu</t>
  </si>
  <si>
    <t>Luke Jackson</t>
  </si>
  <si>
    <t>Mickael Pietrus</t>
  </si>
  <si>
    <t>Andrew Bynum</t>
  </si>
  <si>
    <t>Jumaine Jones</t>
  </si>
  <si>
    <t>Andris Biedrins</t>
  </si>
  <si>
    <t>DeSagana Diop</t>
  </si>
  <si>
    <t>Nick Collison</t>
  </si>
  <si>
    <t>Jon Barry</t>
  </si>
  <si>
    <t>Calbert Cheaney</t>
  </si>
  <si>
    <t>Lindsey Hunter</t>
  </si>
  <si>
    <t>Maurice Williams</t>
  </si>
  <si>
    <t>Robert Swift</t>
  </si>
  <si>
    <t>Tayshaun Prince</t>
  </si>
  <si>
    <t>Marcus Banks</t>
  </si>
  <si>
    <t>Jarron Collins</t>
  </si>
  <si>
    <t>Brian Grant</t>
  </si>
  <si>
    <t>Derek Anderson</t>
  </si>
  <si>
    <t>Greg Buckner</t>
  </si>
  <si>
    <t>Malik Allen</t>
  </si>
  <si>
    <t>Michael Ruffin</t>
  </si>
  <si>
    <t>Sebastian Telfair</t>
  </si>
  <si>
    <t>Yaroslav Korolev</t>
  </si>
  <si>
    <t>Joel Przybilla</t>
  </si>
  <si>
    <t>John Salmons</t>
  </si>
  <si>
    <t>Luke Ridnour</t>
  </si>
  <si>
    <t>Sean May</t>
  </si>
  <si>
    <t>Scott Padgett</t>
  </si>
  <si>
    <t>Kris Humphries</t>
  </si>
  <si>
    <t>Reece Gaines</t>
  </si>
  <si>
    <t>Jason Hart</t>
  </si>
  <si>
    <t>Rashad McCants</t>
  </si>
  <si>
    <t>Al Jefferson</t>
  </si>
  <si>
    <t>Maurice Evans</t>
  </si>
  <si>
    <t>Antoine Wright</t>
  </si>
  <si>
    <t>Kirk Snyder</t>
  </si>
  <si>
    <t>Milt Palacio</t>
  </si>
  <si>
    <t>Zarko Cabarkapa</t>
  </si>
  <si>
    <t>Joey Graham</t>
  </si>
  <si>
    <t>Josh Smith</t>
  </si>
  <si>
    <t>David West</t>
  </si>
  <si>
    <t>Danny Granger</t>
  </si>
  <si>
    <t>Rasual Butler</t>
  </si>
  <si>
    <t>J.R. Smith</t>
  </si>
  <si>
    <t>Aleksandar Pavlovic</t>
  </si>
  <si>
    <t>Gerald Green</t>
  </si>
  <si>
    <t>Keith McLeod</t>
  </si>
  <si>
    <t>Luke Walton</t>
  </si>
  <si>
    <t>Dorell Wright</t>
  </si>
  <si>
    <t>Dahntay Jones</t>
  </si>
  <si>
    <t>Hakim Warrick</t>
  </si>
  <si>
    <t>Jameer Nelson</t>
  </si>
  <si>
    <t>Boris Diaw</t>
  </si>
  <si>
    <t>Julius Hodge</t>
  </si>
  <si>
    <t>Pavel Podkolzin</t>
  </si>
  <si>
    <t>Alonzo Mourning</t>
  </si>
  <si>
    <t>Stacey Augmon</t>
  </si>
  <si>
    <t>Zoran Planinic</t>
  </si>
  <si>
    <t>Jason Kapono</t>
  </si>
  <si>
    <t>Matt Carroll</t>
  </si>
  <si>
    <t>Nate Robinson</t>
  </si>
  <si>
    <t>Reggie Evans</t>
  </si>
  <si>
    <t>Viktor Khryapa</t>
  </si>
  <si>
    <t>Travis Outlaw</t>
  </si>
  <si>
    <t>Jarrett Jack</t>
  </si>
  <si>
    <t>Brian Cook</t>
  </si>
  <si>
    <t>Jacque Vaughn</t>
  </si>
  <si>
    <t>Mikki Moore</t>
  </si>
  <si>
    <t>Delonte West</t>
  </si>
  <si>
    <t>Francisco Garcia</t>
  </si>
  <si>
    <t>Nenad Kristic</t>
  </si>
  <si>
    <t>John Edwards</t>
  </si>
  <si>
    <t>Steve Blake</t>
  </si>
  <si>
    <t>Luther Head</t>
  </si>
  <si>
    <t>Carlos Delfino</t>
  </si>
  <si>
    <t>Tony Allen</t>
  </si>
  <si>
    <t>Kevin Martin</t>
  </si>
  <si>
    <t>Johan Petro</t>
  </si>
  <si>
    <t>Kendrick Perkins</t>
  </si>
  <si>
    <t>Leandro Barbosa</t>
  </si>
  <si>
    <t>Josh Howard</t>
  </si>
  <si>
    <t>Sasha Vujacic</t>
  </si>
  <si>
    <t>Jason Maxiell</t>
  </si>
  <si>
    <t>Beno Udrih</t>
  </si>
  <si>
    <t>Calvin Booth</t>
  </si>
  <si>
    <t>Ryan Bowen</t>
  </si>
  <si>
    <t>David Harrison</t>
  </si>
  <si>
    <t>Jannero Pargo</t>
  </si>
  <si>
    <t>Ronald Murray</t>
  </si>
  <si>
    <t>D.J. Mbenga</t>
  </si>
  <si>
    <t>Linas Kleiza</t>
  </si>
  <si>
    <t>Keith Bogans</t>
  </si>
  <si>
    <t>Wayne Simien</t>
  </si>
  <si>
    <t>Anderson Varejao</t>
  </si>
  <si>
    <t>David Lee</t>
  </si>
  <si>
    <t>Maciej Lampe</t>
  </si>
  <si>
    <t>Sergei Monia</t>
  </si>
  <si>
    <t>Eddie Gill</t>
  </si>
  <si>
    <t>Eddie House</t>
  </si>
  <si>
    <t>Laron Profit</t>
  </si>
  <si>
    <t>Josh Davis</t>
  </si>
  <si>
    <t>Loren Woods</t>
  </si>
  <si>
    <t>Michael Bradley</t>
  </si>
  <si>
    <t>Pat Burke</t>
  </si>
  <si>
    <t>Nikoloz Tskitishvili</t>
  </si>
  <si>
    <t>Smush Parker</t>
  </si>
  <si>
    <t>Alan Henderson</t>
  </si>
  <si>
    <t>Anthony Carter</t>
  </si>
  <si>
    <t>Anthony Goldwire</t>
  </si>
  <si>
    <t>Bo Outlaw</t>
  </si>
  <si>
    <t>Byron Russell</t>
  </si>
  <si>
    <t>Charles Smith</t>
  </si>
  <si>
    <t>Darrell Armstrong</t>
  </si>
  <si>
    <t>DeMarr Johnson</t>
  </si>
  <si>
    <t>Dion Glover</t>
  </si>
  <si>
    <t>Ervin Johnson</t>
  </si>
  <si>
    <t>Francisco Elson</t>
  </si>
  <si>
    <t>Gary Payton</t>
  </si>
  <si>
    <t>Jamal Sampson</t>
  </si>
  <si>
    <t>John Thomas</t>
  </si>
  <si>
    <t>Lamond Murray</t>
  </si>
  <si>
    <t>Lee Nailon</t>
  </si>
  <si>
    <t>Linton Johnson</t>
  </si>
  <si>
    <t>Lonny Baxter</t>
  </si>
  <si>
    <t>Mateen Cleaves</t>
  </si>
  <si>
    <t>Matt Barnes</t>
  </si>
  <si>
    <t>Mike Wilks</t>
  </si>
  <si>
    <t>Nick Van Exel</t>
  </si>
  <si>
    <t>Quinton Ross</t>
  </si>
  <si>
    <t>Richie Frahm</t>
  </si>
  <si>
    <t>Rick Brunson</t>
  </si>
  <si>
    <t>Ronald Dupree</t>
  </si>
  <si>
    <t>Samaki Walker</t>
  </si>
  <si>
    <t>Sean Marks</t>
  </si>
  <si>
    <t>Shandon Anderson</t>
  </si>
  <si>
    <t>Terence Morris</t>
  </si>
  <si>
    <t>Walter McCarty</t>
  </si>
  <si>
    <t>Zendon Hamilton</t>
  </si>
  <si>
    <t>Salim Stoudamire</t>
  </si>
  <si>
    <t>Peter Ramos</t>
  </si>
  <si>
    <t>Antonio Burks</t>
  </si>
  <si>
    <t>Awvee Storey</t>
  </si>
  <si>
    <t>Bernard Robinson</t>
  </si>
  <si>
    <t>Charlie Bell</t>
  </si>
  <si>
    <t>Donta Smith</t>
  </si>
  <si>
    <t>Earl Barron</t>
  </si>
  <si>
    <t>Ha Seung-Jim</t>
  </si>
  <si>
    <t>Jackie Butler</t>
  </si>
  <si>
    <t>Jackson Vroman</t>
  </si>
  <si>
    <t>James Thomas</t>
  </si>
  <si>
    <t>Jared Reiner</t>
  </si>
  <si>
    <t>Josh Powell</t>
  </si>
  <si>
    <t>Justin Reed</t>
  </si>
  <si>
    <t>Mario Kasun</t>
  </si>
  <si>
    <t>Pape Sow</t>
  </si>
  <si>
    <t>Royal Ivey</t>
  </si>
  <si>
    <t>Trevor Ariza</t>
  </si>
  <si>
    <t>James Singleton</t>
  </si>
  <si>
    <t>Daniel Ewing</t>
  </si>
  <si>
    <t>Louis Williams</t>
  </si>
  <si>
    <t>Monta Ellis</t>
  </si>
  <si>
    <t>Ryan Gomes</t>
  </si>
  <si>
    <t>Chris Taft</t>
  </si>
  <si>
    <t>Aaron Miles</t>
  </si>
  <si>
    <t>Alan Anderson</t>
  </si>
  <si>
    <t>Alex Acker</t>
  </si>
  <si>
    <t>Amir Johnson</t>
  </si>
  <si>
    <t>Andray Blatche</t>
  </si>
  <si>
    <t>Andre Owens</t>
  </si>
  <si>
    <t>Anthony Robertson</t>
  </si>
  <si>
    <t>Bracey Wright</t>
  </si>
  <si>
    <t>Brandon Bass</t>
  </si>
  <si>
    <t>C.J. Miles</t>
  </si>
  <si>
    <t>Deng Gai</t>
  </si>
  <si>
    <t>Devin Green</t>
  </si>
  <si>
    <t>Dijon Thompson</t>
  </si>
  <si>
    <t>Donell Taylor</t>
  </si>
  <si>
    <t>Dwayne Jones</t>
  </si>
  <si>
    <t>Eddie Basden</t>
  </si>
  <si>
    <t>Ersan Ilyasova</t>
  </si>
  <si>
    <t>Kevin Burleson</t>
  </si>
  <si>
    <t>Lawrence Roberts</t>
  </si>
  <si>
    <t>Marshall Rawle</t>
  </si>
  <si>
    <t>Martynas Andriuskevicius</t>
  </si>
  <si>
    <t>Matt Walsh</t>
  </si>
  <si>
    <t>Melvin Sanders</t>
  </si>
  <si>
    <t>Ndong Boniface</t>
  </si>
  <si>
    <t>Orien Greene</t>
  </si>
  <si>
    <t>Robert Whaley</t>
  </si>
  <si>
    <t>Ronnie Price</t>
  </si>
  <si>
    <t>Sean Banks</t>
  </si>
  <si>
    <t>Shavlik Randolph</t>
  </si>
  <si>
    <t>Travis Diener</t>
  </si>
  <si>
    <t>Von Wafer</t>
  </si>
  <si>
    <t>Sharrod Ford</t>
  </si>
  <si>
    <t>Esteban Batista</t>
  </si>
  <si>
    <t>Team</t>
  </si>
  <si>
    <t>Miami</t>
  </si>
  <si>
    <t>Philadelphia</t>
  </si>
  <si>
    <t>L.A. Lakers</t>
  </si>
  <si>
    <t>San Antonio</t>
  </si>
  <si>
    <t>Houston</t>
  </si>
  <si>
    <t>Dallas</t>
  </si>
  <si>
    <t>Orlando</t>
  </si>
  <si>
    <t>Toronto</t>
  </si>
  <si>
    <t>Memphis</t>
  </si>
  <si>
    <t>Chicago</t>
  </si>
  <si>
    <t>Left to Right Centered</t>
  </si>
  <si>
    <t>Right to Left Centered</t>
  </si>
  <si>
    <t>Automatic</t>
  </si>
  <si>
    <t>Sales</t>
  </si>
  <si>
    <t>Beyonce</t>
  </si>
  <si>
    <t xml:space="preserve"> Name 1</t>
  </si>
  <si>
    <t>Name 2</t>
  </si>
  <si>
    <t xml:space="preserve"> Name 3</t>
  </si>
  <si>
    <t xml:space="preserve"> Name 4</t>
  </si>
  <si>
    <t xml:space="preserve"> Name 5</t>
  </si>
  <si>
    <t xml:space="preserve"> Name 6</t>
  </si>
  <si>
    <t xml:space="preserve"> Name 7</t>
  </si>
  <si>
    <t xml:space="preserve"> Name 8</t>
  </si>
  <si>
    <t>Bruno Mars</t>
  </si>
  <si>
    <t>Blake Lively</t>
  </si>
  <si>
    <t>James Harden</t>
  </si>
  <si>
    <t>Eminem</t>
  </si>
  <si>
    <t>Katy Perry</t>
  </si>
  <si>
    <t>Taylor Swift</t>
  </si>
  <si>
    <t>Melo</t>
  </si>
  <si>
    <t>District Number</t>
  </si>
  <si>
    <t>Precinct</t>
  </si>
  <si>
    <t>District</t>
  </si>
  <si>
    <t>Voters</t>
  </si>
  <si>
    <t>Democrats</t>
  </si>
  <si>
    <t>Republicans</t>
  </si>
  <si>
    <t>Opening Price</t>
  </si>
  <si>
    <t>Own at beginning of day</t>
  </si>
  <si>
    <t>Buy</t>
  </si>
  <si>
    <t>Sell</t>
  </si>
  <si>
    <t>Own at End of Day</t>
  </si>
  <si>
    <t>Yes</t>
  </si>
  <si>
    <t>no</t>
  </si>
  <si>
    <t>yes</t>
  </si>
  <si>
    <t>Yds</t>
  </si>
  <si>
    <t>PLAYER</t>
  </si>
  <si>
    <t>TEAM</t>
  </si>
  <si>
    <t>COMP</t>
  </si>
  <si>
    <t>ATT</t>
  </si>
  <si>
    <t>PCT</t>
  </si>
  <si>
    <t>YDS</t>
  </si>
  <si>
    <t>YDS/A</t>
  </si>
  <si>
    <t>LONG</t>
  </si>
  <si>
    <t>TD</t>
  </si>
  <si>
    <t>Drew Brees, QB</t>
  </si>
  <si>
    <t>NO</t>
  </si>
  <si>
    <t>Matt Ryan, QB</t>
  </si>
  <si>
    <t>ATL</t>
  </si>
  <si>
    <t>Ben Roethlisberger, QB</t>
  </si>
  <si>
    <t>PIT</t>
  </si>
  <si>
    <t>Peyton Manning, QB</t>
  </si>
  <si>
    <t>DEN</t>
  </si>
  <si>
    <t>Ryan Tannehill, QB</t>
  </si>
  <si>
    <t>MIA</t>
  </si>
  <si>
    <t>Andrew Luck, QB</t>
  </si>
  <si>
    <t>IND</t>
  </si>
  <si>
    <t>Eli Manning, QB</t>
  </si>
  <si>
    <t>NYG</t>
  </si>
  <si>
    <t>Philip Rivers, QB</t>
  </si>
  <si>
    <t>SD</t>
  </si>
  <si>
    <t>Tom Brady, QB</t>
  </si>
  <si>
    <t>NE</t>
  </si>
  <si>
    <t>Jay Cutler, QB</t>
  </si>
  <si>
    <t>CHI</t>
  </si>
  <si>
    <t>Matthew Stafford, QB</t>
  </si>
  <si>
    <t>DET</t>
  </si>
  <si>
    <t>Derek Carr, QB</t>
  </si>
  <si>
    <t>OAK</t>
  </si>
  <si>
    <t>Joe Flacco, QB</t>
  </si>
  <si>
    <t>BAL</t>
  </si>
  <si>
    <t>Aaron Rodgers, QB</t>
  </si>
  <si>
    <t>GB</t>
  </si>
  <si>
    <t>Andy Dalton, QB</t>
  </si>
  <si>
    <t>CIN</t>
  </si>
  <si>
    <t>Tony Romo, QB</t>
  </si>
  <si>
    <t>DAL</t>
  </si>
  <si>
    <t>Alex Smith, QB</t>
  </si>
  <si>
    <t>KC</t>
  </si>
  <si>
    <t>Colin Kaepernick, QB</t>
  </si>
  <si>
    <t>SF</t>
  </si>
  <si>
    <t>Kyle Orton, QB</t>
  </si>
  <si>
    <t>BUF</t>
  </si>
  <si>
    <t>Russell Wilson, QB</t>
  </si>
  <si>
    <t>SEA</t>
  </si>
  <si>
    <t>Blake Bortles, QB</t>
  </si>
  <si>
    <t>JAX</t>
  </si>
  <si>
    <t>Cam Newton, QB</t>
  </si>
  <si>
    <t>CAR</t>
  </si>
  <si>
    <t>Teddy Bridgewater, QB</t>
  </si>
  <si>
    <t>MIN</t>
  </si>
  <si>
    <t>Brian Hoyer, QB</t>
  </si>
  <si>
    <t>CLE</t>
  </si>
  <si>
    <t>Geno Smith, QB</t>
  </si>
  <si>
    <t>NYJ</t>
  </si>
  <si>
    <t>Mark Sanchez, QB</t>
  </si>
  <si>
    <t>PHI</t>
  </si>
  <si>
    <t>Ryan Fitzpatrick, QB</t>
  </si>
  <si>
    <t>HOU</t>
  </si>
  <si>
    <t>Nick Foles, QB</t>
  </si>
  <si>
    <t>Josh McCown, QB</t>
  </si>
  <si>
    <t>TB</t>
  </si>
  <si>
    <t>Austin Davis, QB</t>
  </si>
  <si>
    <t>STL</t>
  </si>
  <si>
    <t>Robert Griffin, QB</t>
  </si>
  <si>
    <t>WSH</t>
  </si>
  <si>
    <t>Shaun Hill, QB</t>
  </si>
  <si>
    <t>Carson Palmer, QB</t>
  </si>
  <si>
    <t>ARI</t>
  </si>
  <si>
    <t>Drew Stanton, QB</t>
  </si>
  <si>
    <t>Kirk Cousins, QB</t>
  </si>
  <si>
    <t>Mike Glennon, QB</t>
  </si>
  <si>
    <t>Zach Mettenberger, QB</t>
  </si>
  <si>
    <t>TEN</t>
  </si>
  <si>
    <t>Charlie Whitehurst, QB</t>
  </si>
  <si>
    <t>Colt McCoy, QB</t>
  </si>
  <si>
    <t>Jake Locker, QB</t>
  </si>
  <si>
    <t>EJ Manuel, QB</t>
  </si>
  <si>
    <t>Derek Anderson, QB</t>
  </si>
  <si>
    <t>Michael Vick, QB</t>
  </si>
  <si>
    <t>Ryan Lindley, QB</t>
  </si>
  <si>
    <t>Case Keenum, QB</t>
  </si>
  <si>
    <t>STL/HOU</t>
  </si>
  <si>
    <t>Chad Henne, QB</t>
  </si>
  <si>
    <t>Matt Cassel, QB</t>
  </si>
  <si>
    <t>Ryan Mallett, QB</t>
  </si>
  <si>
    <t>Matt Hasselbeck, QB</t>
  </si>
  <si>
    <t>Jimmy Clausen, QB</t>
  </si>
  <si>
    <t>Brandon Weeden, QB</t>
  </si>
  <si>
    <t>Christian Ponder, QB</t>
  </si>
  <si>
    <t>Jimmy Garoppolo, QB</t>
  </si>
  <si>
    <t>Johnny Manziel, QB</t>
  </si>
  <si>
    <t>Chase Daniel, QB</t>
  </si>
  <si>
    <t>Connor Shaw, QB</t>
  </si>
  <si>
    <t>Matt McGloin, QB</t>
  </si>
  <si>
    <t>Jason Campbell, QB</t>
  </si>
  <si>
    <t>Tom Savage, QB</t>
  </si>
  <si>
    <t>Matt Flynn, QB</t>
  </si>
  <si>
    <t>Matt Schaub, QB</t>
  </si>
  <si>
    <t>Ryan Nassib, QB</t>
  </si>
  <si>
    <t>Stock Market Data Used in "Irrational Exuberance" updated</t>
  </si>
  <si>
    <t>Robert J. Shiller</t>
  </si>
  <si>
    <t>S&amp;P</t>
  </si>
  <si>
    <t>Comp.</t>
  </si>
  <si>
    <t>Date</t>
  </si>
  <si>
    <t>P</t>
  </si>
  <si>
    <t>Change</t>
  </si>
  <si>
    <t>Supervisor rating</t>
  </si>
  <si>
    <t>Employee Satisfaction</t>
  </si>
  <si>
    <t>Assigned to</t>
  </si>
  <si>
    <t>Worker</t>
  </si>
  <si>
    <t>Group#</t>
  </si>
  <si>
    <t>Data Bars</t>
  </si>
  <si>
    <t>shortest</t>
  </si>
  <si>
    <t>longest</t>
  </si>
  <si>
    <t>90th percentile</t>
  </si>
  <si>
    <t>Color Scales</t>
  </si>
  <si>
    <t>down arrow</t>
  </si>
  <si>
    <t>up arrow</t>
  </si>
  <si>
    <t>red fill red text last month yesterday green fill green text</t>
  </si>
  <si>
    <t>actual</t>
  </si>
  <si>
    <t>scantron</t>
  </si>
  <si>
    <t>anzch</t>
  </si>
  <si>
    <t>axury</t>
  </si>
  <si>
    <t>bfwcl</t>
  </si>
  <si>
    <t>biaqa</t>
  </si>
  <si>
    <t>bkhsl</t>
  </si>
  <si>
    <t>bxacp</t>
  </si>
  <si>
    <t>byvto</t>
  </si>
  <si>
    <t>bzggt</t>
  </si>
  <si>
    <t>bzzhd</t>
  </si>
  <si>
    <t>cdsob</t>
  </si>
  <si>
    <t>ceghe</t>
  </si>
  <si>
    <t>cfqyg</t>
  </si>
  <si>
    <t>chqyv</t>
  </si>
  <si>
    <t>cnigo</t>
  </si>
  <si>
    <t>cnkjg</t>
  </si>
  <si>
    <t>dbwsc</t>
  </si>
  <si>
    <t>dgngt</t>
  </si>
  <si>
    <t>dmumv</t>
  </si>
  <si>
    <t>dtglg</t>
  </si>
  <si>
    <t>dtvvq</t>
  </si>
  <si>
    <t>dxkix</t>
  </si>
  <si>
    <t>eqlal</t>
  </si>
  <si>
    <t>eruyv</t>
  </si>
  <si>
    <t>eruy</t>
  </si>
  <si>
    <t>ezlrx</t>
  </si>
  <si>
    <t>felqd</t>
  </si>
  <si>
    <t>fivvh</t>
  </si>
  <si>
    <t>fivv</t>
  </si>
  <si>
    <t>fnpfy</t>
  </si>
  <si>
    <t>fottr</t>
  </si>
  <si>
    <t>gdbgz</t>
  </si>
  <si>
    <t>gffsv</t>
  </si>
  <si>
    <t>gfhry</t>
  </si>
  <si>
    <t>gmvbh</t>
  </si>
  <si>
    <t>gqrug</t>
  </si>
  <si>
    <t>guuwi</t>
  </si>
  <si>
    <t>hdahn</t>
  </si>
  <si>
    <t>hnuzm</t>
  </si>
  <si>
    <t>ibemh</t>
  </si>
  <si>
    <t>ibudk</t>
  </si>
  <si>
    <t>ikqdv</t>
  </si>
  <si>
    <t>ipwrp</t>
  </si>
  <si>
    <t>iynng</t>
  </si>
  <si>
    <t>izanr</t>
  </si>
  <si>
    <t>izisx</t>
  </si>
  <si>
    <t>jbhdw</t>
  </si>
  <si>
    <t>jgpay</t>
  </si>
  <si>
    <t>jgwrm</t>
  </si>
  <si>
    <t>jospu</t>
  </si>
  <si>
    <t>jqkpw</t>
  </si>
  <si>
    <t>jwpye</t>
  </si>
  <si>
    <t>jycwt</t>
  </si>
  <si>
    <t>kanm</t>
  </si>
  <si>
    <t>kbhyq</t>
  </si>
  <si>
    <t>kmiom</t>
  </si>
  <si>
    <t>krspe</t>
  </si>
  <si>
    <t>krwfl</t>
  </si>
  <si>
    <t>kuhey</t>
  </si>
  <si>
    <t>kxhvn</t>
  </si>
  <si>
    <t>kyghf</t>
  </si>
  <si>
    <t>lanm</t>
  </si>
  <si>
    <t>luijb</t>
  </si>
  <si>
    <t>mazup</t>
  </si>
  <si>
    <t>mlggm</t>
  </si>
  <si>
    <t>mofxg</t>
  </si>
  <si>
    <t>moonq</t>
  </si>
  <si>
    <t>mqiot</t>
  </si>
  <si>
    <t>mrvke</t>
  </si>
  <si>
    <t>mtooa</t>
  </si>
  <si>
    <t>ncwns</t>
  </si>
  <si>
    <t>nlbfd</t>
  </si>
  <si>
    <t>nouzj</t>
  </si>
  <si>
    <t>nsynl</t>
  </si>
  <si>
    <t>nxlpb</t>
  </si>
  <si>
    <t>nzbca</t>
  </si>
  <si>
    <t>ofzjl</t>
  </si>
  <si>
    <t>oidfc</t>
  </si>
  <si>
    <t>ojwog</t>
  </si>
  <si>
    <t>ontxf</t>
  </si>
  <si>
    <t>ositu</t>
  </si>
  <si>
    <t>oswjv</t>
  </si>
  <si>
    <t>oyxqc</t>
  </si>
  <si>
    <t>ozzwx</t>
  </si>
  <si>
    <t>pgatq</t>
  </si>
  <si>
    <t>pvagj</t>
  </si>
  <si>
    <t>qenqo</t>
  </si>
  <si>
    <t>qoivy</t>
  </si>
  <si>
    <t>qookx</t>
  </si>
  <si>
    <t>qrqgx</t>
  </si>
  <si>
    <t>qsiqj</t>
  </si>
  <si>
    <t>qztmo</t>
  </si>
  <si>
    <t>rfrgb</t>
  </si>
  <si>
    <t>rkpbm</t>
  </si>
  <si>
    <t>rmggi</t>
  </si>
  <si>
    <t>svpba</t>
  </si>
  <si>
    <t>tbjk</t>
  </si>
  <si>
    <t>tbjkr</t>
  </si>
  <si>
    <t>tweby</t>
  </si>
  <si>
    <t>ugzlu</t>
  </si>
  <si>
    <t>ujhts</t>
  </si>
  <si>
    <t>ulnfy</t>
  </si>
  <si>
    <t>vmpjw</t>
  </si>
  <si>
    <t>vpqey</t>
  </si>
  <si>
    <t>vrbrt</t>
  </si>
  <si>
    <t>vwbon</t>
  </si>
  <si>
    <t>wmjqz</t>
  </si>
  <si>
    <t>wmnfe</t>
  </si>
  <si>
    <t>woazc</t>
  </si>
  <si>
    <t>wqcyd</t>
  </si>
  <si>
    <t>wtkwo</t>
  </si>
  <si>
    <t>wzxkt</t>
  </si>
  <si>
    <t>xikzu</t>
  </si>
  <si>
    <t>xjjyu</t>
  </si>
  <si>
    <t>xmfnd</t>
  </si>
  <si>
    <t>xtwcr</t>
  </si>
  <si>
    <t>xvlpq</t>
  </si>
  <si>
    <t>xywub</t>
  </si>
  <si>
    <t>yiwia</t>
  </si>
  <si>
    <t>ylzbe</t>
  </si>
  <si>
    <t>ykanm</t>
  </si>
  <si>
    <t>yphvi</t>
  </si>
  <si>
    <t>ypswx</t>
  </si>
  <si>
    <t>yzzio</t>
  </si>
  <si>
    <t>zanr</t>
  </si>
  <si>
    <t>yuxtp</t>
  </si>
  <si>
    <t>zdgow</t>
  </si>
  <si>
    <t>ziqse</t>
  </si>
  <si>
    <t>zkauc</t>
  </si>
  <si>
    <t>zanre</t>
  </si>
  <si>
    <t>zrjag</t>
  </si>
  <si>
    <t>zwqvn</t>
  </si>
  <si>
    <t>zycre</t>
  </si>
  <si>
    <t>zycrv</t>
  </si>
  <si>
    <t>zzyhn</t>
  </si>
  <si>
    <t>ziqsv</t>
  </si>
  <si>
    <t>Student</t>
  </si>
  <si>
    <t>Grade</t>
  </si>
  <si>
    <t>Names</t>
  </si>
  <si>
    <t>eric</t>
  </si>
  <si>
    <t>john</t>
  </si>
  <si>
    <t>jill</t>
  </si>
  <si>
    <t>jack</t>
  </si>
  <si>
    <t>leighton</t>
  </si>
  <si>
    <t>tammy</t>
  </si>
  <si>
    <t>horace</t>
  </si>
  <si>
    <t>blake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</si>
  <si>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</si>
  <si>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</si>
  <si>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</si>
  <si>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</si>
  <si>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</si>
  <si>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</si>
  <si>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</si>
  <si>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</si>
  <si>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</si>
  <si>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</si>
  <si>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</si>
  <si>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</si>
  <si>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</si>
  <si>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</si>
  <si>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</si>
  <si>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</si>
  <si>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</si>
  <si>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</si>
  <si>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</si>
  <si>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</si>
  <si>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</si>
  <si>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</si>
  <si>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</si>
  <si>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</si>
  <si>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</si>
  <si>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</si>
  <si>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Toys "R" US</t>
  </si>
  <si>
    <t>Quarter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</si>
  <si>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</si>
  <si>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Month</t>
  </si>
  <si>
    <t>Sales forecast</t>
  </si>
  <si>
    <t>Actual Sales</t>
  </si>
  <si>
    <t>Monday = 1 Tuesday = 2 ,etc.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</si>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</sst>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0"/>
    <numFmt numFmtId="166" formatCode="0.0"/>
    <numFmt numFmtId="167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8.4"/>
      <color indexed="8"/>
      <name val="Verdana"/>
      <family val="2"/>
    </font>
    <font>
      <sz val="8.4"/>
      <color indexed="8"/>
      <name val="Verdana"/>
      <family val="2"/>
    </font>
    <font>
      <b/>
      <sz val="9"/>
      <color indexed="43"/>
      <name val="Verdana"/>
      <family val="2"/>
    </font>
    <font>
      <b/>
      <sz val="11"/>
      <color rgb="FFFF0000"/>
      <name val="Calibri"/>
      <family val="2"/>
      <scheme val="minor"/>
    </font>
    <font>
      <sz val="10"/>
      <name val="Courier"/>
    </font>
    <font>
      <b/>
      <sz val="10"/>
      <name val="Times New Roman"/>
      <family val="1"/>
    </font>
    <font>
      <b/>
      <sz val="10"/>
      <name val="Courier"/>
      <family val="3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8">
    <xf numFmtId="0" fontId="0" fillId="0" borderId="0"/>
    <xf numFmtId="0" fontId="4" fillId="0" borderId="0"/>
    <xf numFmtId="37" fontId="5" fillId="0" borderId="0"/>
    <xf numFmtId="44" fontId="11" fillId="0" borderId="0" applyFont="0" applyFill="0" applyBorder="0" applyAlignment="0" applyProtection="0"/>
    <xf numFmtId="0" fontId="1" fillId="0" borderId="0"/>
    <xf numFmtId="0" fontId="4" fillId="0" borderId="0"/>
    <xf numFmtId="0" fontId="19" fillId="0" borderId="0"/>
    <xf numFmtId="44" fontId="4" fillId="0" borderId="0" applyFon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4" fillId="0" borderId="0" xfId="1"/>
    <xf numFmtId="0" fontId="4" fillId="0" borderId="0" xfId="1" quotePrefix="1"/>
    <xf numFmtId="0" fontId="3" fillId="0" borderId="0" xfId="0" applyFont="1"/>
    <xf numFmtId="10" fontId="3" fillId="0" borderId="0" xfId="0" applyNumberFormat="1" applyFont="1"/>
    <xf numFmtId="8" fontId="3" fillId="0" borderId="0" xfId="0" applyNumberFormat="1" applyFont="1"/>
    <xf numFmtId="14" fontId="0" fillId="0" borderId="0" xfId="0" applyNumberFormat="1"/>
    <xf numFmtId="0" fontId="3" fillId="0" borderId="0" xfId="0" quotePrefix="1" applyFont="1"/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applyAlignment="1">
      <alignment wrapText="1"/>
    </xf>
    <xf numFmtId="10" fontId="4" fillId="0" borderId="0" xfId="1" applyNumberFormat="1"/>
    <xf numFmtId="8" fontId="4" fillId="0" borderId="0" xfId="1" applyNumberFormat="1"/>
    <xf numFmtId="37" fontId="6" fillId="0" borderId="0" xfId="2" applyFont="1"/>
    <xf numFmtId="165" fontId="7" fillId="0" borderId="0" xfId="2" applyNumberFormat="1" applyFont="1"/>
    <xf numFmtId="37" fontId="7" fillId="0" borderId="0" xfId="2" applyFont="1"/>
    <xf numFmtId="166" fontId="7" fillId="0" borderId="0" xfId="2" applyNumberFormat="1" applyFont="1"/>
    <xf numFmtId="49" fontId="9" fillId="0" borderId="0" xfId="2" applyNumberFormat="1" applyFont="1"/>
    <xf numFmtId="166" fontId="9" fillId="0" borderId="0" xfId="2" applyNumberFormat="1" applyFont="1"/>
    <xf numFmtId="165" fontId="10" fillId="2" borderId="3" xfId="2" applyNumberFormat="1" applyFont="1" applyFill="1" applyBorder="1" applyAlignment="1">
      <alignment horizontal="center" vertical="center" wrapText="1"/>
    </xf>
    <xf numFmtId="0" fontId="10" fillId="2" borderId="4" xfId="2" applyNumberFormat="1" applyFont="1" applyFill="1" applyBorder="1" applyAlignment="1">
      <alignment horizontal="center" vertical="center" wrapText="1"/>
    </xf>
    <xf numFmtId="0" fontId="10" fillId="2" borderId="3" xfId="2" applyNumberFormat="1" applyFont="1" applyFill="1" applyBorder="1" applyAlignment="1">
      <alignment horizontal="center" vertical="center" wrapText="1"/>
    </xf>
    <xf numFmtId="49" fontId="10" fillId="2" borderId="3" xfId="2" applyNumberFormat="1" applyFont="1" applyFill="1" applyBorder="1" applyAlignment="1">
      <alignment horizontal="center" vertical="center" wrapText="1"/>
    </xf>
    <xf numFmtId="0" fontId="7" fillId="0" borderId="0" xfId="2" applyNumberFormat="1" applyFont="1"/>
    <xf numFmtId="165" fontId="9" fillId="0" borderId="0" xfId="2" applyNumberFormat="1" applyFont="1"/>
    <xf numFmtId="3" fontId="9" fillId="0" borderId="0" xfId="2" applyNumberFormat="1" applyFont="1"/>
    <xf numFmtId="37" fontId="9" fillId="0" borderId="0" xfId="2" applyFont="1"/>
    <xf numFmtId="3" fontId="1" fillId="0" borderId="0" xfId="4" applyNumberFormat="1"/>
    <xf numFmtId="0" fontId="1" fillId="0" borderId="0" xfId="4"/>
    <xf numFmtId="165" fontId="10" fillId="0" borderId="0" xfId="2" applyNumberFormat="1" applyFont="1" applyAlignment="1">
      <alignment horizontal="fill"/>
    </xf>
    <xf numFmtId="6" fontId="7" fillId="0" borderId="0" xfId="2" applyNumberFormat="1" applyFont="1"/>
    <xf numFmtId="165" fontId="7" fillId="0" borderId="0" xfId="5" applyNumberFormat="1" applyFont="1" applyAlignment="1">
      <alignment horizontal="right"/>
    </xf>
    <xf numFmtId="0" fontId="12" fillId="0" borderId="0" xfId="1" applyFont="1"/>
    <xf numFmtId="0" fontId="12" fillId="0" borderId="0" xfId="1" quotePrefix="1" applyFont="1"/>
    <xf numFmtId="0" fontId="4" fillId="0" borderId="7" xfId="1" applyBorder="1"/>
    <xf numFmtId="0" fontId="4" fillId="0" borderId="2" xfId="1" applyBorder="1"/>
    <xf numFmtId="0" fontId="4" fillId="0" borderId="8" xfId="1" applyBorder="1"/>
    <xf numFmtId="0" fontId="4" fillId="0" borderId="5" xfId="1" applyBorder="1"/>
    <xf numFmtId="0" fontId="4" fillId="0" borderId="4" xfId="1" applyBorder="1"/>
    <xf numFmtId="0" fontId="4" fillId="0" borderId="3" xfId="1" applyBorder="1"/>
    <xf numFmtId="2" fontId="4" fillId="0" borderId="0" xfId="1" applyNumberFormat="1"/>
    <xf numFmtId="0" fontId="13" fillId="4" borderId="9" xfId="1" applyFont="1" applyFill="1" applyBorder="1" applyAlignment="1">
      <alignment vertical="top" wrapText="1"/>
    </xf>
    <xf numFmtId="2" fontId="13" fillId="4" borderId="9" xfId="1" applyNumberFormat="1" applyFont="1" applyFill="1" applyBorder="1" applyAlignment="1">
      <alignment vertical="top" wrapText="1"/>
    </xf>
    <xf numFmtId="0" fontId="14" fillId="0" borderId="9" xfId="1" applyFont="1" applyBorder="1" applyAlignment="1">
      <alignment vertical="top" wrapText="1"/>
    </xf>
    <xf numFmtId="2" fontId="14" fillId="0" borderId="9" xfId="1" applyNumberFormat="1" applyFont="1" applyBorder="1" applyAlignment="1">
      <alignment vertical="top" wrapText="1"/>
    </xf>
    <xf numFmtId="0" fontId="13" fillId="0" borderId="9" xfId="1" applyFont="1" applyBorder="1" applyAlignment="1">
      <alignment vertical="top" wrapText="1"/>
    </xf>
    <xf numFmtId="2" fontId="13" fillId="0" borderId="9" xfId="1" applyNumberFormat="1" applyFont="1" applyBorder="1" applyAlignment="1">
      <alignment vertical="top" wrapText="1"/>
    </xf>
    <xf numFmtId="0" fontId="17" fillId="0" borderId="10" xfId="1" applyFont="1" applyBorder="1" applyAlignment="1">
      <alignment horizontal="center" vertical="top" wrapText="1"/>
    </xf>
    <xf numFmtId="0" fontId="2" fillId="0" borderId="0" xfId="0" applyFont="1"/>
    <xf numFmtId="0" fontId="18" fillId="0" borderId="0" xfId="0" applyFont="1"/>
    <xf numFmtId="3" fontId="3" fillId="0" borderId="0" xfId="0" applyNumberFormat="1" applyFont="1"/>
    <xf numFmtId="0" fontId="20" fillId="0" borderId="0" xfId="6" applyFont="1"/>
    <xf numFmtId="0" fontId="20" fillId="0" borderId="0" xfId="6" applyFont="1" applyAlignment="1">
      <alignment horizontal="left"/>
    </xf>
    <xf numFmtId="0" fontId="20" fillId="0" borderId="0" xfId="6" applyFont="1" applyAlignment="1">
      <alignment horizontal="right"/>
    </xf>
    <xf numFmtId="0" fontId="20" fillId="0" borderId="0" xfId="6" applyFont="1" applyAlignment="1">
      <alignment wrapText="1"/>
    </xf>
    <xf numFmtId="167" fontId="20" fillId="0" borderId="0" xfId="6" applyNumberFormat="1" applyFont="1"/>
    <xf numFmtId="8" fontId="20" fillId="0" borderId="0" xfId="6" applyNumberFormat="1" applyFont="1"/>
    <xf numFmtId="0" fontId="21" fillId="0" borderId="0" xfId="6" applyFont="1"/>
    <xf numFmtId="2" fontId="0" fillId="0" borderId="0" xfId="0" applyNumberFormat="1"/>
    <xf numFmtId="44" fontId="0" fillId="0" borderId="0" xfId="7" applyFont="1"/>
    <xf numFmtId="14" fontId="12" fillId="0" borderId="0" xfId="1" applyNumberFormat="1" applyFont="1"/>
    <xf numFmtId="49" fontId="7" fillId="3" borderId="0" xfId="2" applyNumberFormat="1" applyFont="1" applyFill="1" applyAlignment="1">
      <alignment wrapText="1"/>
    </xf>
    <xf numFmtId="49" fontId="10" fillId="2" borderId="3" xfId="2" applyNumberFormat="1" applyFont="1" applyFill="1" applyBorder="1" applyAlignment="1">
      <alignment horizontal="center" vertical="center" wrapText="1"/>
    </xf>
    <xf numFmtId="37" fontId="8" fillId="0" borderId="0" xfId="2" applyFont="1" applyAlignment="1">
      <alignment horizontal="left"/>
    </xf>
    <xf numFmtId="49" fontId="7" fillId="3" borderId="0" xfId="2" applyNumberFormat="1" applyFont="1" applyFill="1" applyAlignment="1">
      <alignment horizontal="left" wrapText="1"/>
    </xf>
    <xf numFmtId="49" fontId="7" fillId="3" borderId="0" xfId="2" applyNumberFormat="1" applyFont="1" applyFill="1" applyAlignment="1">
      <alignment horizontal="left"/>
    </xf>
    <xf numFmtId="165" fontId="10" fillId="2" borderId="3" xfId="2" applyNumberFormat="1" applyFont="1" applyFill="1" applyBorder="1" applyAlignment="1">
      <alignment horizontal="center" vertical="center" wrapText="1"/>
    </xf>
    <xf numFmtId="49" fontId="10" fillId="0" borderId="0" xfId="2" applyNumberFormat="1" applyFont="1" applyAlignment="1">
      <alignment horizontal="center" vertical="center" wrapText="1"/>
    </xf>
    <xf numFmtId="44" fontId="10" fillId="0" borderId="0" xfId="3" applyFont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165" fontId="10" fillId="2" borderId="2" xfId="2" applyNumberFormat="1" applyFont="1" applyFill="1" applyBorder="1" applyAlignment="1">
      <alignment horizontal="center" vertical="center" wrapText="1"/>
    </xf>
    <xf numFmtId="165" fontId="10" fillId="2" borderId="5" xfId="2" applyNumberFormat="1" applyFont="1" applyFill="1" applyBorder="1" applyAlignment="1">
      <alignment horizontal="center" vertical="center" wrapText="1"/>
    </xf>
    <xf numFmtId="165" fontId="10" fillId="2" borderId="6" xfId="2" applyNumberFormat="1" applyFont="1" applyFill="1" applyBorder="1" applyAlignment="1">
      <alignment horizontal="center" vertical="center" wrapText="1"/>
    </xf>
    <xf numFmtId="0" fontId="10" fillId="0" borderId="0" xfId="2" applyNumberFormat="1" applyFont="1" applyAlignment="1">
      <alignment horizontal="center" vertical="center" wrapText="1"/>
    </xf>
    <xf numFmtId="37" fontId="7" fillId="0" borderId="0" xfId="2" applyFont="1" applyAlignment="1">
      <alignment horizontal="center" vertical="center" wrapText="1"/>
    </xf>
    <xf numFmtId="165" fontId="8" fillId="0" borderId="1" xfId="2" applyNumberFormat="1" applyFont="1" applyBorder="1" applyAlignment="1">
      <alignment horizontal="left" vertical="center" wrapText="1"/>
    </xf>
    <xf numFmtId="0" fontId="4" fillId="0" borderId="0" xfId="1" applyAlignment="1">
      <alignment horizontal="left" vertical="top" wrapText="1" indent="1"/>
    </xf>
    <xf numFmtId="0" fontId="15" fillId="0" borderId="0" xfId="1" applyFont="1" applyAlignment="1">
      <alignment horizontal="left" vertical="top" wrapText="1" indent="1"/>
    </xf>
    <xf numFmtId="0" fontId="16" fillId="0" borderId="0" xfId="1" applyFont="1" applyAlignment="1">
      <alignment vertical="top" wrapText="1"/>
    </xf>
    <xf numFmtId="0" fontId="16" fillId="0" borderId="11" xfId="1" applyFont="1" applyBorder="1" applyAlignment="1">
      <alignment vertical="top" wrapText="1"/>
    </xf>
    <xf numFmtId="0" fontId="17" fillId="0" borderId="12" xfId="1" applyFont="1" applyBorder="1" applyAlignment="1">
      <alignment horizontal="center" vertical="top" wrapText="1"/>
    </xf>
    <xf numFmtId="0" fontId="4" fillId="0" borderId="13" xfId="1" applyBorder="1"/>
  </cellXfs>
  <cellStyles count="8">
    <cellStyle name="Currency 2" xfId="3" xr:uid="{0BD8FE79-1DAC-46E3-B162-8DB33939D2BF}"/>
    <cellStyle name="Currency 3" xfId="7" xr:uid="{A46E9793-0451-4E5D-A24F-522F3209B0FA}"/>
    <cellStyle name="Normal" xfId="0" builtinId="0"/>
    <cellStyle name="Normal 2" xfId="1" xr:uid="{ED50764E-2CDA-4E67-B259-75626518F02D}"/>
    <cellStyle name="Normal 2 2" xfId="4" xr:uid="{8ADB426E-F29D-49A8-BB09-F1D704D9403D}"/>
    <cellStyle name="Normal 3" xfId="2" xr:uid="{8FF934FF-737B-405D-8DDA-E6C096E1CC9C}"/>
    <cellStyle name="Normal 4" xfId="6" xr:uid="{A7AD351C-85EA-47BF-92F0-8E6F2DFA53EB}"/>
    <cellStyle name="Normal_H08" xfId="5" xr:uid="{4420921C-F3D6-481B-AAD5-1CC06C89F16D}"/>
  </cellStyles>
  <dxfs count="36">
    <dxf>
      <font>
        <color indexed="1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24"/>
      </font>
    </dxf>
    <dxf>
      <font>
        <condense val="0"/>
        <extend val="0"/>
        <color indexed="51"/>
      </font>
    </dxf>
    <dxf>
      <font>
        <condense val="0"/>
        <extend val="0"/>
        <color indexed="53"/>
      </font>
    </dxf>
    <dxf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pivotCacheDefinition" Target="pivotCache/pivotCacheDefinition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Sept29statsexam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D2">
            <v>1000</v>
          </cell>
        </row>
        <row r="3">
          <cell r="D3">
            <v>0.4</v>
          </cell>
        </row>
        <row r="4">
          <cell r="D4">
            <v>100</v>
          </cell>
        </row>
        <row r="5">
          <cell r="D5">
            <v>0.2</v>
          </cell>
        </row>
        <row r="6">
          <cell r="D6">
            <v>0.08</v>
          </cell>
        </row>
        <row r="7">
          <cell r="D7">
            <v>3</v>
          </cell>
        </row>
      </sheetData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xlskills2/Folder%2024/Nbasalari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. Services" refreshedDate="38678.630358796298" createdVersion="1" refreshedVersion="1" recordCount="453" upgradeOnRefresh="1" xr:uid="{2A3136DE-4C28-4F4D-BDF9-1BE10C4F74F3}">
  <cacheSource type="worksheet">
    <worksheetSource ref="C4:D446" sheet="Nbasalaries-2" r:id="rId2"/>
  </cacheSource>
  <cacheFields count="2">
    <cacheField name="Name" numFmtId="0">
      <sharedItems/>
    </cacheField>
    <cacheField name="Salary" numFmtId="0">
      <sharedItems containsMixedTypes="1" containsNumber="1" containsInteger="1" minValue="71000" maxValue="975600" count="272">
        <s v="$6.95 million"/>
        <s v="$12 million"/>
        <s v="$3.88 million"/>
        <s v="$4 million"/>
        <s v="$3.5 million"/>
        <s v="$2.92 million"/>
        <s v="$2.67 million"/>
        <s v="$1.36 million"/>
        <s v="$1 million"/>
        <n v="675000"/>
        <n v="641748"/>
        <n v="389762"/>
        <s v="$13.84 million"/>
        <s v="$10.62 million"/>
        <s v="$5.9 million"/>
        <s v="$5.51 million"/>
        <s v="$2.58 million"/>
        <s v="$2.25 million"/>
        <s v="$1.72 million"/>
        <s v="$1.51 million"/>
        <s v="$1.25 million"/>
        <s v="$1.01 million"/>
        <n v="969600"/>
        <n v="936480"/>
        <n v="428762"/>
        <n v="398762"/>
        <s v="$8.4 million"/>
        <s v="$5 million"/>
        <s v="$4.6 million"/>
        <s v="$4.02 million"/>
        <s v="$3 million"/>
        <s v="$2.84 million"/>
        <s v="$2.75 million"/>
        <s v="$2.4 million"/>
        <s v="$2.01 million"/>
        <s v="$1.87 million"/>
        <s v="$1.61 million"/>
        <s v="$1.1 million"/>
        <n v="869373"/>
        <s v="$13.97 million"/>
        <s v="$9 million"/>
        <s v="$3.7 million"/>
        <s v="$3.61 million"/>
        <s v="$2.8 million"/>
        <s v="$2.51 million"/>
        <s v="$2.44 million"/>
        <s v="$2.2 million"/>
        <s v="$2.11 million"/>
        <s v="$1.67 million"/>
        <n v="895248"/>
        <s v="$6.31 million"/>
        <s v="$10.34 million"/>
        <s v="$8.74 million"/>
        <s v="$5.48 million"/>
        <s v="$4.79 million"/>
        <s v="$4.62 million"/>
        <s v="$4.06 million"/>
        <s v="$3.59 million"/>
        <s v="$2.95 million"/>
        <s v="$1.95 million"/>
        <s v="$1.27 million"/>
        <n v="866800"/>
        <n v="719373"/>
        <n v="71000"/>
        <s v="$15.69 million"/>
        <s v="$8.66 million"/>
        <s v="$8.36 million"/>
        <s v="$6.66 million"/>
        <s v="$5.39 million"/>
        <s v="$3.15 million"/>
        <s v="$2.94 million"/>
        <s v="$1.85 million"/>
        <s v="$1.14 million"/>
        <n v="923880"/>
        <n v="880000"/>
        <s v="$23.116 million"/>
        <s v="Salary"/>
        <s v="$10.88 million"/>
        <s v="$10 million"/>
        <s v="$8.1 million"/>
        <s v="$4.19 million"/>
        <s v="$3.71 million"/>
        <s v="$3.52 million"/>
        <s v="$3.03 million"/>
        <n v="879360"/>
        <s v="$10.26 million"/>
        <s v="$8.42 million"/>
        <s v="$7.35 million"/>
        <s v="$4.13 million"/>
        <s v="$1.76 million"/>
        <s v="$1.5 million"/>
        <n v="905640"/>
        <s v="$2.027 million"/>
        <s v="$13.7 million"/>
        <s v="$8.88 million"/>
        <s v="$7.36 million"/>
        <s v="$7.31 million"/>
        <s v="$4.5 million"/>
        <s v="$1.98 million"/>
        <s v="$1.91 million"/>
        <s v="$1.4 million"/>
        <n v="448762"/>
        <n v="423762"/>
        <s v="$5.59 million"/>
        <s v="$5.07 million"/>
        <s v="$4.2 million"/>
        <s v="$3.85 million"/>
        <s v="$2 million"/>
        <s v="$1.8 million"/>
        <n v="975600"/>
        <n v="900498"/>
        <s v="$16.44 million"/>
        <s v="$7.9 million"/>
        <s v="$7.17 million"/>
        <s v="$6.84 million"/>
        <s v="$6.27 million"/>
        <s v="$5.61 million"/>
        <s v="$5.4 million"/>
        <s v="$2.42 million"/>
        <s v="$2.32 million"/>
        <s v="$1.31 million"/>
        <n v="898200"/>
        <n v="835810"/>
        <s v="$6.127 million"/>
        <s v="$13.15 million"/>
        <s v="$7.2 million"/>
        <s v="$7 million"/>
        <s v="$6.18 million"/>
        <s v="$3.25 million"/>
        <s v="$2.81 million"/>
        <n v="625000"/>
        <n v="450000"/>
        <s v="$15.94 million"/>
        <s v="$11.44 million"/>
        <s v="$7.5 million"/>
        <s v="$3.79 million"/>
        <s v="$2.5 million"/>
        <s v="$1.88 million"/>
        <s v="$1.03 million"/>
        <n v="910440"/>
        <n v="745248"/>
        <s v="$14.57 million"/>
        <s v="$10.99 million"/>
        <s v="$7.7 million"/>
        <s v="$6.87 million"/>
        <s v="$4.9 million"/>
        <s v="$3.75 million"/>
        <s v="$3.37 million"/>
        <s v="$2.9 million"/>
        <s v="$1.22 million"/>
        <s v="$1.19 million"/>
        <s v="$20 million"/>
        <s v="$7.56 million"/>
        <s v="$6.88 million"/>
        <s v="$2.64 million"/>
        <s v="$1.23 million"/>
        <s v="$1.13 million"/>
        <n v="867720"/>
        <s v="$4.52 million"/>
        <s v="$8.33 million"/>
        <s v="$8 million"/>
        <s v="$6.35 million"/>
        <s v="$4.75 million"/>
        <s v="$4.34 million"/>
        <s v="$2.3 million"/>
        <s v="$2.17 million"/>
        <s v="$1.55 million"/>
        <n v="791373"/>
        <s v="$18 million"/>
        <s v="$10.5 million"/>
        <s v="$5.25 million"/>
        <s v="$4.35 million"/>
        <s v="$1.53 million"/>
        <n v="745728"/>
        <s v="$3.036 million"/>
        <s v="$10.2 million"/>
        <s v="$5.5 million"/>
        <s v="$4.55 million"/>
        <s v="$3.4 million"/>
        <s v="$1.6 million"/>
        <s v="$1.46 million"/>
        <s v="$1.12 million"/>
        <s v="$1.02 million"/>
        <s v="$1.811 million"/>
        <s v="$7.23 million"/>
        <s v="$3.6 million"/>
        <s v="$3.14 million"/>
        <s v="$1.43 million"/>
        <s v="$1.33 million"/>
        <s v="$1.3 million"/>
        <s v="$1.29 million"/>
        <n v="858534"/>
        <s v="$15.75 million"/>
        <s v="$15.35 million"/>
        <s v="$13.86 million"/>
        <s v="$9.1 million"/>
        <s v="$7.39 million"/>
        <s v="$6.97 million"/>
        <s v="$6.94 million"/>
        <s v="$6.48 million"/>
        <s v="$2.16 million"/>
        <n v="861360"/>
        <s v="$8.64 million"/>
        <s v="$5.2 million"/>
        <s v="$4.49 million"/>
        <s v="$3.23 million"/>
        <s v="$3.1 million"/>
        <s v="$1.18 million"/>
        <s v="$19.12 million"/>
        <s v="$10.07 million"/>
        <s v="$8.47 million"/>
        <s v="$3.63 million"/>
        <s v="$2.05 million"/>
        <s v="$1.66 million"/>
        <n v="771123"/>
        <s v="$9.62 million"/>
        <s v="$7.08 million"/>
        <s v="$4.25 million"/>
        <s v="$1.17 million"/>
        <n v="930600"/>
        <n v="750000"/>
        <n v="396416"/>
        <s v="$5.859 million"/>
        <s v="$11.66 million"/>
        <s v="$10.66 million"/>
        <s v="$7.25 million"/>
        <s v="$1.09 million"/>
        <s v="$1.08 million"/>
        <s v="$1.05 million"/>
        <n v="847000"/>
        <s v="$9.138 million"/>
        <s v="$11.5 million"/>
        <s v="$8.75 million"/>
        <s v="$7.52 million"/>
        <s v="$6.5 million"/>
        <s v="$6 million"/>
        <s v="$4.95 million"/>
        <s v="$1.54 million"/>
        <n v="937440"/>
        <s v="$15.84 million"/>
        <s v="$7.42 million"/>
        <s v="$6.72 million"/>
        <s v="$4.69 million"/>
        <n v="904800"/>
        <s v="$13.22 million"/>
        <s v="$10.71 million"/>
        <s v="$6.2 million"/>
        <s v="$3.32 million"/>
        <s v="$3.16 million"/>
        <s v="$1.81 million"/>
        <s v="$1.63 million"/>
        <n v="936600"/>
        <s v="$6.3 million"/>
        <s v="$3.93 million"/>
        <s v="$3.41 million"/>
        <s v="$3.34 million"/>
        <s v="$2.36 million"/>
        <s v="$2.23 million"/>
        <s v="$2.19 million"/>
        <s v="$1.38 million"/>
        <n v="780000"/>
        <s v="$11.26 million"/>
        <s v="$8.25 million"/>
        <s v="$5.02 million"/>
        <s v="$4.4 million"/>
        <s v="$3.48 million"/>
        <s v="$1.7 million"/>
        <s v="$1.59 million"/>
        <s v="$10.24 million"/>
        <s v="$2.46 million"/>
        <s v="$2.43 million"/>
        <n v="66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3">
  <r>
    <s v="Al Harrington"/>
    <x v="0"/>
  </r>
  <r>
    <s v="Joe Johnson"/>
    <x v="1"/>
  </r>
  <r>
    <s v="Marvin Williams"/>
    <x v="2"/>
  </r>
  <r>
    <s v="Zaza Pachulia"/>
    <x v="3"/>
  </r>
  <r>
    <s v="Tyronn Lue"/>
    <x v="4"/>
  </r>
  <r>
    <s v="Tony Delk"/>
    <x v="5"/>
  </r>
  <r>
    <s v="Josh Childress"/>
    <x v="6"/>
  </r>
  <r>
    <s v="Josh Smith"/>
    <x v="7"/>
  </r>
  <r>
    <s v="John Edwards"/>
    <x v="8"/>
  </r>
  <r>
    <s v="Salim Stoudamire"/>
    <x v="9"/>
  </r>
  <r>
    <s v="Donta Smith"/>
    <x v="10"/>
  </r>
  <r>
    <s v="Royal Ivey"/>
    <x v="10"/>
  </r>
  <r>
    <s v="Esteban Batista"/>
    <x v="11"/>
  </r>
  <r>
    <s v="Paul Pierce"/>
    <x v="12"/>
  </r>
  <r>
    <s v="Raef LaFrentz"/>
    <x v="13"/>
  </r>
  <r>
    <s v="Ricky Davis"/>
    <x v="14"/>
  </r>
  <r>
    <s v="Mark Blount"/>
    <x v="15"/>
  </r>
  <r>
    <s v="Brian Scalabrine"/>
    <x v="16"/>
  </r>
  <r>
    <s v="Dan Dickau"/>
    <x v="17"/>
  </r>
  <r>
    <s v="Marcus Banks"/>
    <x v="18"/>
  </r>
  <r>
    <s v="Al Jefferson"/>
    <x v="19"/>
  </r>
  <r>
    <s v="Gerald Green"/>
    <x v="20"/>
  </r>
  <r>
    <s v="Delonte West"/>
    <x v="21"/>
  </r>
  <r>
    <s v="Tony Allen"/>
    <x v="22"/>
  </r>
  <r>
    <s v="Kendrick Perkins"/>
    <x v="23"/>
  </r>
  <r>
    <s v="Justin Reed"/>
    <x v="10"/>
  </r>
  <r>
    <s v="Ryan Gomes"/>
    <x v="24"/>
  </r>
  <r>
    <s v="Orien Greene"/>
    <x v="25"/>
  </r>
  <r>
    <s v="Other"/>
    <x v="26"/>
  </r>
  <r>
    <s v="Gerald Wallace"/>
    <x v="27"/>
  </r>
  <r>
    <s v="Brevin Knight"/>
    <x v="28"/>
  </r>
  <r>
    <s v="Emeka Okafor"/>
    <x v="29"/>
  </r>
  <r>
    <s v="Kareem Rush"/>
    <x v="30"/>
  </r>
  <r>
    <s v="Raymond Feltton"/>
    <x v="31"/>
  </r>
  <r>
    <s v="Primoz Brezec"/>
    <x v="32"/>
  </r>
  <r>
    <s v="Melvin Ely"/>
    <x v="33"/>
  </r>
  <r>
    <s v="Jake Voskuhl"/>
    <x v="34"/>
  </r>
  <r>
    <s v="Jumaine Jones"/>
    <x v="35"/>
  </r>
  <r>
    <s v="Sean May"/>
    <x v="36"/>
  </r>
  <r>
    <s v="Matt Carroll"/>
    <x v="37"/>
  </r>
  <r>
    <s v="Keith Bogans"/>
    <x v="38"/>
  </r>
  <r>
    <s v="Bernard Robinson"/>
    <x v="10"/>
  </r>
  <r>
    <s v="Alan Anderson"/>
    <x v="25"/>
  </r>
  <r>
    <s v="Kevin Burleson"/>
    <x v="25"/>
  </r>
  <r>
    <s v="Tim Thomas"/>
    <x v="39"/>
  </r>
  <r>
    <s v="Tyson Chandler"/>
    <x v="40"/>
  </r>
  <r>
    <s v="Andres Nocioni"/>
    <x v="41"/>
  </r>
  <r>
    <s v="Ben Gordon"/>
    <x v="42"/>
  </r>
  <r>
    <s v="Othella Harrington"/>
    <x v="4"/>
  </r>
  <r>
    <s v="Eric Piatkowski"/>
    <x v="30"/>
  </r>
  <r>
    <s v="Chris Duhon"/>
    <x v="43"/>
  </r>
  <r>
    <s v="Kirk Hinrich"/>
    <x v="44"/>
  </r>
  <r>
    <s v="Luol Deng"/>
    <x v="45"/>
  </r>
  <r>
    <s v="Darius Songalia"/>
    <x v="46"/>
  </r>
  <r>
    <s v="Michael Sweetney"/>
    <x v="47"/>
  </r>
  <r>
    <s v="Malik Allen"/>
    <x v="48"/>
  </r>
  <r>
    <s v="Jannero Pargo"/>
    <x v="49"/>
  </r>
  <r>
    <s v="Eddie Basden"/>
    <x v="25"/>
  </r>
  <r>
    <s v="Other"/>
    <x v="50"/>
  </r>
  <r>
    <s v="Larry Hughes"/>
    <x v="51"/>
  </r>
  <r>
    <s v="Zydrunas Ilguaskas"/>
    <x v="52"/>
  </r>
  <r>
    <s v="Eric Snow"/>
    <x v="53"/>
  </r>
  <r>
    <s v="Donyell Marshall"/>
    <x v="54"/>
  </r>
  <r>
    <s v="LeBron James"/>
    <x v="55"/>
  </r>
  <r>
    <s v="Drew Gooden"/>
    <x v="56"/>
  </r>
  <r>
    <s v="Damon Jones"/>
    <x v="57"/>
  </r>
  <r>
    <s v="Ira Newble"/>
    <x v="58"/>
  </r>
  <r>
    <s v="Luke Jackson"/>
    <x v="59"/>
  </r>
  <r>
    <s v="Aleksandar Pavlovic"/>
    <x v="60"/>
  </r>
  <r>
    <s v="Anderson Varejao"/>
    <x v="61"/>
  </r>
  <r>
    <s v="Alan Henderson"/>
    <x v="62"/>
  </r>
  <r>
    <s v="Zendon Hamilton"/>
    <x v="62"/>
  </r>
  <r>
    <s v="Mike Wilks"/>
    <x v="62"/>
  </r>
  <r>
    <s v="Martynas Andriuskevicius"/>
    <x v="25"/>
  </r>
  <r>
    <s v="Other"/>
    <x v="63"/>
  </r>
  <r>
    <s v="Keith Van Horn"/>
    <x v="64"/>
  </r>
  <r>
    <s v="Dirk Nowitzki"/>
    <x v="12"/>
  </r>
  <r>
    <s v="Erick Dampier"/>
    <x v="65"/>
  </r>
  <r>
    <s v="Jerry Stackhouse"/>
    <x v="66"/>
  </r>
  <r>
    <s v="Jason Terry"/>
    <x v="67"/>
  </r>
  <r>
    <s v="Marquis Daniels"/>
    <x v="68"/>
  </r>
  <r>
    <s v="Doug Christie"/>
    <x v="69"/>
  </r>
  <r>
    <s v="Devin Harris"/>
    <x v="70"/>
  </r>
  <r>
    <s v="DeSagana Diop"/>
    <x v="71"/>
  </r>
  <r>
    <s v="Pavel Podkolzin"/>
    <x v="72"/>
  </r>
  <r>
    <s v="Josh Howard"/>
    <x v="73"/>
  </r>
  <r>
    <s v="D.J. Mbenga"/>
    <x v="74"/>
  </r>
  <r>
    <s v="Darrell Armstrong"/>
    <x v="62"/>
  </r>
  <r>
    <s v="Josh Powell"/>
    <x v="10"/>
  </r>
  <r>
    <s v="Marshall Rawle"/>
    <x v="25"/>
  </r>
  <r>
    <s v="Other"/>
    <x v="75"/>
  </r>
  <r>
    <s v="Player"/>
    <x v="76"/>
  </r>
  <r>
    <s v="Kenyon Martin"/>
    <x v="77"/>
  </r>
  <r>
    <s v="Marcus Camby"/>
    <x v="78"/>
  </r>
  <r>
    <s v="Andre Miller"/>
    <x v="79"/>
  </r>
  <r>
    <s v="Earl Watson"/>
    <x v="27"/>
  </r>
  <r>
    <s v="Eduardo Najera"/>
    <x v="80"/>
  </r>
  <r>
    <s v="Carmelo Anthony"/>
    <x v="81"/>
  </r>
  <r>
    <s v="Voshon Lenard"/>
    <x v="82"/>
  </r>
  <r>
    <s v="Nene"/>
    <x v="83"/>
  </r>
  <r>
    <s v="Earl Boykins"/>
    <x v="32"/>
  </r>
  <r>
    <s v="Greg Buckner"/>
    <x v="48"/>
  </r>
  <r>
    <s v="Julius Hodge"/>
    <x v="72"/>
  </r>
  <r>
    <s v="Linas Kleiza"/>
    <x v="84"/>
  </r>
  <r>
    <s v="Byron Russell"/>
    <x v="62"/>
  </r>
  <r>
    <s v="Francisco Elson"/>
    <x v="62"/>
  </r>
  <r>
    <s v="DeMarr Johnson"/>
    <x v="62"/>
  </r>
  <r>
    <s v="Rasheed Wallace"/>
    <x v="85"/>
  </r>
  <r>
    <s v="Richard Hamilton"/>
    <x v="86"/>
  </r>
  <r>
    <s v="Ben Wallace"/>
    <x v="87"/>
  </r>
  <r>
    <s v="Chauncey Billups"/>
    <x v="14"/>
  </r>
  <r>
    <s v="Antonio McDyess"/>
    <x v="68"/>
  </r>
  <r>
    <s v="Darko Milicic"/>
    <x v="88"/>
  </r>
  <r>
    <s v="Carlos Arroyo"/>
    <x v="3"/>
  </r>
  <r>
    <s v="Dale Davis"/>
    <x v="4"/>
  </r>
  <r>
    <s v="Tayshaun Prince"/>
    <x v="89"/>
  </r>
  <r>
    <s v="Lindsey Hunter"/>
    <x v="89"/>
  </r>
  <r>
    <s v="Maurice Evans"/>
    <x v="90"/>
  </r>
  <r>
    <s v="Carlos Delfino"/>
    <x v="22"/>
  </r>
  <r>
    <s v="Jason Maxiell"/>
    <x v="91"/>
  </r>
  <r>
    <s v="Alex Acker"/>
    <x v="25"/>
  </r>
  <r>
    <s v="Amir Johnson"/>
    <x v="25"/>
  </r>
  <r>
    <s v="Other"/>
    <x v="92"/>
  </r>
  <r>
    <s v="Baron Davis"/>
    <x v="93"/>
  </r>
  <r>
    <s v="Jason Richardson"/>
    <x v="94"/>
  </r>
  <r>
    <s v="Troy Murphy"/>
    <x v="95"/>
  </r>
  <r>
    <s v="Adonal Foyle"/>
    <x v="96"/>
  </r>
  <r>
    <s v="Derek Fisher"/>
    <x v="68"/>
  </r>
  <r>
    <s v="Mike Dunleavy"/>
    <x v="97"/>
  </r>
  <r>
    <s v="Ike Diogu"/>
    <x v="98"/>
  </r>
  <r>
    <s v="Mickael Pietrus"/>
    <x v="99"/>
  </r>
  <r>
    <s v="Andris Biedrins"/>
    <x v="71"/>
  </r>
  <r>
    <s v="Calbert Cheaney"/>
    <x v="89"/>
  </r>
  <r>
    <s v="Zarko Cabarkapa"/>
    <x v="100"/>
  </r>
  <r>
    <s v="Monta Ellis"/>
    <x v="101"/>
  </r>
  <r>
    <s v="Chris Taft"/>
    <x v="102"/>
  </r>
  <r>
    <s v="Aaron Miles"/>
    <x v="25"/>
  </r>
  <r>
    <s v="Tracy McGrady"/>
    <x v="64"/>
  </r>
  <r>
    <s v="Juwan Howard"/>
    <x v="14"/>
  </r>
  <r>
    <s v="Yao Ming"/>
    <x v="103"/>
  </r>
  <r>
    <s v="David Wesley"/>
    <x v="104"/>
  </r>
  <r>
    <s v="Stromile Swift"/>
    <x v="27"/>
  </r>
  <r>
    <s v="Moochie Norris"/>
    <x v="105"/>
  </r>
  <r>
    <s v="Rafer Alston"/>
    <x v="106"/>
  </r>
  <r>
    <s v="Bob Sura"/>
    <x v="82"/>
  </r>
  <r>
    <s v="Dikembe Mutombo"/>
    <x v="107"/>
  </r>
  <r>
    <s v="Jon Barry"/>
    <x v="108"/>
  </r>
  <r>
    <s v="Derek Anderson"/>
    <x v="48"/>
  </r>
  <r>
    <s v="Luther Head"/>
    <x v="109"/>
  </r>
  <r>
    <s v="Ryan Bowen"/>
    <x v="110"/>
  </r>
  <r>
    <s v="Lonny Baxter"/>
    <x v="62"/>
  </r>
  <r>
    <s v="Dion Glover"/>
    <x v="62"/>
  </r>
  <r>
    <s v="Jermaine O'Neal"/>
    <x v="111"/>
  </r>
  <r>
    <s v="Austin Croshere"/>
    <x v="112"/>
  </r>
  <r>
    <s v="Johnathan Bender"/>
    <x v="113"/>
  </r>
  <r>
    <s v="Ron Artest"/>
    <x v="114"/>
  </r>
  <r>
    <s v="Scott Pollard"/>
    <x v="115"/>
  </r>
  <r>
    <s v="Stephen Jackson"/>
    <x v="116"/>
  </r>
  <r>
    <s v="Jamaal Tinsley"/>
    <x v="117"/>
  </r>
  <r>
    <s v="Jeff Foster"/>
    <x v="27"/>
  </r>
  <r>
    <s v="Sarunas Jasikevicius"/>
    <x v="3"/>
  </r>
  <r>
    <s v="Anthony Johnson"/>
    <x v="118"/>
  </r>
  <r>
    <s v="Fred Jones"/>
    <x v="119"/>
  </r>
  <r>
    <s v="Danny Granger"/>
    <x v="120"/>
  </r>
  <r>
    <s v="David Harrison"/>
    <x v="121"/>
  </r>
  <r>
    <s v="Eddie Gill"/>
    <x v="122"/>
  </r>
  <r>
    <s v="Samaki Walker"/>
    <x v="62"/>
  </r>
  <r>
    <s v="Other"/>
    <x v="123"/>
  </r>
  <r>
    <s v="Elton Brand"/>
    <x v="124"/>
  </r>
  <r>
    <s v="Cuttino Mobley"/>
    <x v="125"/>
  </r>
  <r>
    <s v="Corey Maggette"/>
    <x v="126"/>
  </r>
  <r>
    <s v="Sam Cassell"/>
    <x v="127"/>
  </r>
  <r>
    <s v="Shaun Livingston"/>
    <x v="128"/>
  </r>
  <r>
    <s v="Zeljko Rebraca"/>
    <x v="30"/>
  </r>
  <r>
    <s v="Chris Wilcox"/>
    <x v="129"/>
  </r>
  <r>
    <s v="Chris Kaman"/>
    <x v="32"/>
  </r>
  <r>
    <s v="Yaroslav Korolev"/>
    <x v="48"/>
  </r>
  <r>
    <s v="Quinton Ross"/>
    <x v="62"/>
  </r>
  <r>
    <s v="Walter McCarty"/>
    <x v="62"/>
  </r>
  <r>
    <s v="Anthony Goldwire"/>
    <x v="62"/>
  </r>
  <r>
    <s v="James Singleton"/>
    <x v="130"/>
  </r>
  <r>
    <s v="Daniel Ewing"/>
    <x v="131"/>
  </r>
  <r>
    <s v="Ndong Boniface"/>
    <x v="25"/>
  </r>
  <r>
    <s v="Kobe Bryant"/>
    <x v="132"/>
  </r>
  <r>
    <s v="Lamar Odom"/>
    <x v="133"/>
  </r>
  <r>
    <s v="Kwame Brown"/>
    <x v="134"/>
  </r>
  <r>
    <s v="Devean George"/>
    <x v="27"/>
  </r>
  <r>
    <s v="Chris Mihm"/>
    <x v="135"/>
  </r>
  <r>
    <s v="Slava Medvedenko"/>
    <x v="30"/>
  </r>
  <r>
    <s v="Aaron McKie"/>
    <x v="136"/>
  </r>
  <r>
    <s v="Andrew Bynum"/>
    <x v="137"/>
  </r>
  <r>
    <s v="Luke Walton"/>
    <x v="20"/>
  </r>
  <r>
    <s v="Brian Cook"/>
    <x v="138"/>
  </r>
  <r>
    <s v="Sasha Vujacic"/>
    <x v="139"/>
  </r>
  <r>
    <s v="Laron Profit"/>
    <x v="122"/>
  </r>
  <r>
    <s v="Smush Parker"/>
    <x v="140"/>
  </r>
  <r>
    <s v="Devin Green"/>
    <x v="25"/>
  </r>
  <r>
    <s v="Von Wafer"/>
    <x v="25"/>
  </r>
  <r>
    <s v="Eddie Jones"/>
    <x v="141"/>
  </r>
  <r>
    <s v="Pau Gasol"/>
    <x v="142"/>
  </r>
  <r>
    <s v="Lorenzen Wright"/>
    <x v="143"/>
  </r>
  <r>
    <s v="Mike Miller"/>
    <x v="144"/>
  </r>
  <r>
    <s v="Brian Cardinal"/>
    <x v="68"/>
  </r>
  <r>
    <s v="Shane Battier"/>
    <x v="145"/>
  </r>
  <r>
    <s v="Damon Stoudamire"/>
    <x v="146"/>
  </r>
  <r>
    <s v="Bobby Jackson"/>
    <x v="147"/>
  </r>
  <r>
    <s v="Jake Tsakalidis"/>
    <x v="148"/>
  </r>
  <r>
    <s v="Dahntay Jones"/>
    <x v="149"/>
  </r>
  <r>
    <s v="Hakim Warrick"/>
    <x v="150"/>
  </r>
  <r>
    <s v="John Thomas"/>
    <x v="62"/>
  </r>
  <r>
    <s v="Antonio Burks"/>
    <x v="10"/>
  </r>
  <r>
    <s v="Anthony Robertson"/>
    <x v="25"/>
  </r>
  <r>
    <s v="Lawrence Roberts"/>
    <x v="25"/>
  </r>
  <r>
    <s v="Shaquille O'Neal"/>
    <x v="151"/>
  </r>
  <r>
    <s v="Jason Williams"/>
    <x v="152"/>
  </r>
  <r>
    <s v="Antoine Walker"/>
    <x v="153"/>
  </r>
  <r>
    <s v="James Posey"/>
    <x v="14"/>
  </r>
  <r>
    <s v="Udonis Haslem"/>
    <x v="27"/>
  </r>
  <r>
    <s v="Dwyane Wade"/>
    <x v="83"/>
  </r>
  <r>
    <s v="Michael Doleac"/>
    <x v="154"/>
  </r>
  <r>
    <s v="Dorell Wright"/>
    <x v="155"/>
  </r>
  <r>
    <s v="Alonzo Mourning"/>
    <x v="156"/>
  </r>
  <r>
    <s v="Jason Kapono"/>
    <x v="37"/>
  </r>
  <r>
    <s v="Wayne Simien"/>
    <x v="157"/>
  </r>
  <r>
    <s v="Gary Payton"/>
    <x v="62"/>
  </r>
  <r>
    <s v="Shandon Anderson"/>
    <x v="62"/>
  </r>
  <r>
    <s v="Earl Barron"/>
    <x v="10"/>
  </r>
  <r>
    <s v="Matt Walsh"/>
    <x v="25"/>
  </r>
  <r>
    <s v="Other"/>
    <x v="158"/>
  </r>
  <r>
    <s v="Michael Redd"/>
    <x v="1"/>
  </r>
  <r>
    <s v="Jamaal Magloire"/>
    <x v="159"/>
  </r>
  <r>
    <s v="Bobby Simmons"/>
    <x v="160"/>
  </r>
  <r>
    <s v="Joe Smith"/>
    <x v="161"/>
  </r>
  <r>
    <s v="Dan Gadzuric"/>
    <x v="162"/>
  </r>
  <r>
    <s v="Andrew Bogut"/>
    <x v="163"/>
  </r>
  <r>
    <s v="T.J. Ford"/>
    <x v="164"/>
  </r>
  <r>
    <s v="Jeri Welsch"/>
    <x v="165"/>
  </r>
  <r>
    <s v="Toni Kukoc"/>
    <x v="107"/>
  </r>
  <r>
    <s v="Maurice Williams"/>
    <x v="89"/>
  </r>
  <r>
    <s v="Reece Gaines"/>
    <x v="166"/>
  </r>
  <r>
    <s v="Josh Davis"/>
    <x v="167"/>
  </r>
  <r>
    <s v="Ervin Johnson"/>
    <x v="62"/>
  </r>
  <r>
    <s v="Charlie Bell"/>
    <x v="10"/>
  </r>
  <r>
    <s v="Ersan Ilyasova"/>
    <x v="25"/>
  </r>
  <r>
    <s v="Kevin Garnett"/>
    <x v="168"/>
  </r>
  <r>
    <s v="Wally Szczerbiak"/>
    <x v="169"/>
  </r>
  <r>
    <s v="Michael Olowokandi"/>
    <x v="14"/>
  </r>
  <r>
    <s v="Troy Hudson"/>
    <x v="170"/>
  </r>
  <r>
    <s v="Marko Jaric"/>
    <x v="27"/>
  </r>
  <r>
    <s v="Trenton Hassell"/>
    <x v="171"/>
  </r>
  <r>
    <s v="Eddie Griffin"/>
    <x v="136"/>
  </r>
  <r>
    <s v="Mark Madsen"/>
    <x v="107"/>
  </r>
  <r>
    <s v="Rashad McCants"/>
    <x v="172"/>
  </r>
  <r>
    <s v="Nikoloz Tskitishvili"/>
    <x v="173"/>
  </r>
  <r>
    <s v="Richie Frahm"/>
    <x v="62"/>
  </r>
  <r>
    <s v="Ronald Dupree"/>
    <x v="62"/>
  </r>
  <r>
    <s v="Anthony Carter"/>
    <x v="62"/>
  </r>
  <r>
    <s v="Dwayne Jones"/>
    <x v="25"/>
  </r>
  <r>
    <s v="Bracey Wright"/>
    <x v="25"/>
  </r>
  <r>
    <s v="Other"/>
    <x v="174"/>
  </r>
  <r>
    <s v="Jason Kidd"/>
    <x v="111"/>
  </r>
  <r>
    <s v="Vince Carter"/>
    <x v="12"/>
  </r>
  <r>
    <s v="Richard Jefferson"/>
    <x v="175"/>
  </r>
  <r>
    <s v="Jason Collins"/>
    <x v="176"/>
  </r>
  <r>
    <s v="Marc Jackson"/>
    <x v="177"/>
  </r>
  <r>
    <s v="Jeff McInnis"/>
    <x v="178"/>
  </r>
  <r>
    <s v="Clifford Robinson"/>
    <x v="136"/>
  </r>
  <r>
    <s v="Scott Padgett"/>
    <x v="179"/>
  </r>
  <r>
    <s v="Antoine Wright"/>
    <x v="180"/>
  </r>
  <r>
    <s v="Zoran Planinic"/>
    <x v="181"/>
  </r>
  <r>
    <s v="Jacque Vaughn"/>
    <x v="182"/>
  </r>
  <r>
    <s v="Nenad Kristic"/>
    <x v="21"/>
  </r>
  <r>
    <s v="Lamond Murray"/>
    <x v="62"/>
  </r>
  <r>
    <s v="Linton Johnson"/>
    <x v="62"/>
  </r>
  <r>
    <s v="Other"/>
    <x v="183"/>
  </r>
  <r>
    <s v="P.J. Brown"/>
    <x v="160"/>
  </r>
  <r>
    <s v="Desmond Mason"/>
    <x v="184"/>
  </r>
  <r>
    <s v="Speedy Claxton"/>
    <x v="185"/>
  </r>
  <r>
    <s v="Chris Anderson"/>
    <x v="4"/>
  </r>
  <r>
    <s v="Chris Paul"/>
    <x v="186"/>
  </r>
  <r>
    <s v="Bostjan Nachbar"/>
    <x v="136"/>
  </r>
  <r>
    <s v="Arvydas Macijauskas"/>
    <x v="136"/>
  </r>
  <r>
    <s v="Kirk Snyder"/>
    <x v="187"/>
  </r>
  <r>
    <s v="David West"/>
    <x v="188"/>
  </r>
  <r>
    <s v="Rasual Butler"/>
    <x v="189"/>
  </r>
  <r>
    <s v="J.R. Smith"/>
    <x v="190"/>
  </r>
  <r>
    <s v="Maciej Lampe"/>
    <x v="191"/>
  </r>
  <r>
    <s v="Jackson Vroman"/>
    <x v="10"/>
  </r>
  <r>
    <s v="Sean Banks"/>
    <x v="25"/>
  </r>
  <r>
    <s v="Brandon Bass"/>
    <x v="25"/>
  </r>
  <r>
    <s v="Anfernee Hardaway"/>
    <x v="192"/>
  </r>
  <r>
    <s v="Stephon Marbury"/>
    <x v="193"/>
  </r>
  <r>
    <s v="Antonio Davis"/>
    <x v="194"/>
  </r>
  <r>
    <s v="Maurice Taylor"/>
    <x v="195"/>
  </r>
  <r>
    <s v="Eddy Curry"/>
    <x v="196"/>
  </r>
  <r>
    <s v="Malik Rose"/>
    <x v="197"/>
  </r>
  <r>
    <s v="Quentin Richardson"/>
    <x v="198"/>
  </r>
  <r>
    <s v="Jamal Crawford"/>
    <x v="199"/>
  </r>
  <r>
    <s v="Jerome James"/>
    <x v="27"/>
  </r>
  <r>
    <s v="Channing Frye"/>
    <x v="200"/>
  </r>
  <r>
    <s v="Nate Robinson"/>
    <x v="37"/>
  </r>
  <r>
    <s v="David Lee"/>
    <x v="201"/>
  </r>
  <r>
    <s v="Matt Barnes"/>
    <x v="62"/>
  </r>
  <r>
    <s v="Trevor Ariza"/>
    <x v="10"/>
  </r>
  <r>
    <s v="Jackie Butler"/>
    <x v="10"/>
  </r>
  <r>
    <s v="Grant Hill"/>
    <x v="64"/>
  </r>
  <r>
    <s v="Steve Francis"/>
    <x v="93"/>
  </r>
  <r>
    <s v="Kelvin Cato"/>
    <x v="202"/>
  </r>
  <r>
    <s v="Hedo Turkoglu"/>
    <x v="68"/>
  </r>
  <r>
    <s v="Tony Battie"/>
    <x v="203"/>
  </r>
  <r>
    <s v="Dwight Howard"/>
    <x v="204"/>
  </r>
  <r>
    <s v="Pat Garrity"/>
    <x v="205"/>
  </r>
  <r>
    <s v="Kenyon Dooling"/>
    <x v="206"/>
  </r>
  <r>
    <s v="DeShawn Stevenson"/>
    <x v="32"/>
  </r>
  <r>
    <s v="Jameer Nelson"/>
    <x v="207"/>
  </r>
  <r>
    <s v="Stacey Augmon"/>
    <x v="156"/>
  </r>
  <r>
    <s v="Bo Outlaw"/>
    <x v="62"/>
  </r>
  <r>
    <s v="Terence Morris"/>
    <x v="62"/>
  </r>
  <r>
    <s v="Mario Kasun"/>
    <x v="10"/>
  </r>
  <r>
    <s v="Travis Diener"/>
    <x v="25"/>
  </r>
  <r>
    <s v="Chris Webber"/>
    <x v="208"/>
  </r>
  <r>
    <s v="Allen Iverson"/>
    <x v="193"/>
  </r>
  <r>
    <s v="Jamal Mashburn"/>
    <x v="209"/>
  </r>
  <r>
    <s v="Samuel Dalembert"/>
    <x v="210"/>
  </r>
  <r>
    <s v="Kyle Korver"/>
    <x v="211"/>
  </r>
  <r>
    <s v="Kevin Ollie"/>
    <x v="58"/>
  </r>
  <r>
    <s v="Stephen Hunter"/>
    <x v="43"/>
  </r>
  <r>
    <s v="Andre Igoudala"/>
    <x v="212"/>
  </r>
  <r>
    <s v="John Salmons"/>
    <x v="213"/>
  </r>
  <r>
    <s v="Michael Bradley"/>
    <x v="214"/>
  </r>
  <r>
    <s v="Lee Nailon"/>
    <x v="62"/>
  </r>
  <r>
    <s v="James Thomas"/>
    <x v="10"/>
  </r>
  <r>
    <s v="Louis Williams"/>
    <x v="131"/>
  </r>
  <r>
    <s v="Deng Gai"/>
    <x v="25"/>
  </r>
  <r>
    <s v="Shavlik Randolph"/>
    <x v="25"/>
  </r>
  <r>
    <s v="Shawn Marion"/>
    <x v="93"/>
  </r>
  <r>
    <s v="Steve Nash"/>
    <x v="215"/>
  </r>
  <r>
    <s v="Kurt Thomas"/>
    <x v="216"/>
  </r>
  <r>
    <s v="Raja Bell"/>
    <x v="217"/>
  </r>
  <r>
    <s v="Jim Jackson"/>
    <x v="154"/>
  </r>
  <r>
    <s v="Amare Stoudemire"/>
    <x v="16"/>
  </r>
  <r>
    <s v="James Jones"/>
    <x v="33"/>
  </r>
  <r>
    <s v="Brian Grant"/>
    <x v="48"/>
  </r>
  <r>
    <s v="Boris Diaw"/>
    <x v="218"/>
  </r>
  <r>
    <s v="Leandro Barbosa"/>
    <x v="219"/>
  </r>
  <r>
    <s v="Eddie House"/>
    <x v="122"/>
  </r>
  <r>
    <s v="Pat Burke"/>
    <x v="220"/>
  </r>
  <r>
    <s v="Jared Reiner"/>
    <x v="10"/>
  </r>
  <r>
    <s v="Dijon Thompson"/>
    <x v="25"/>
  </r>
  <r>
    <s v="Sharrod Ford"/>
    <x v="221"/>
  </r>
  <r>
    <s v="Other"/>
    <x v="222"/>
  </r>
  <r>
    <s v="Theo Ratliff"/>
    <x v="223"/>
  </r>
  <r>
    <s v="Zach Randolph"/>
    <x v="224"/>
  </r>
  <r>
    <s v="Darius Miles"/>
    <x v="225"/>
  </r>
  <r>
    <s v="Ruben Patterson"/>
    <x v="161"/>
  </r>
  <r>
    <s v="Martell Webster"/>
    <x v="16"/>
  </r>
  <r>
    <s v="Juan Dixon"/>
    <x v="136"/>
  </r>
  <r>
    <s v="Sebastian Telfair"/>
    <x v="48"/>
  </r>
  <r>
    <s v="Joel Przybilla"/>
    <x v="213"/>
  </r>
  <r>
    <s v="Viktor Khryapa"/>
    <x v="226"/>
  </r>
  <r>
    <s v="Travis Outlaw"/>
    <x v="227"/>
  </r>
  <r>
    <s v="Jarrett Jack"/>
    <x v="228"/>
  </r>
  <r>
    <s v="Steve Blake"/>
    <x v="8"/>
  </r>
  <r>
    <s v="Sergei Monia"/>
    <x v="229"/>
  </r>
  <r>
    <s v="Charles Smith"/>
    <x v="62"/>
  </r>
  <r>
    <s v="Ha Seung-Jim"/>
    <x v="10"/>
  </r>
  <r>
    <s v="Other"/>
    <x v="230"/>
  </r>
  <r>
    <s v="Mike Bibby"/>
    <x v="231"/>
  </r>
  <r>
    <s v="Brad Miller"/>
    <x v="232"/>
  </r>
  <r>
    <s v="Bonzi Wells"/>
    <x v="160"/>
  </r>
  <r>
    <s v="Peja Stojakovic"/>
    <x v="233"/>
  </r>
  <r>
    <s v="Kenny Thomas"/>
    <x v="234"/>
  </r>
  <r>
    <s v="Corliss Williamson"/>
    <x v="235"/>
  </r>
  <r>
    <s v="Shareef Abdur-Rahim"/>
    <x v="27"/>
  </r>
  <r>
    <s v="Brian Skinner"/>
    <x v="236"/>
  </r>
  <r>
    <s v="Jason Hart"/>
    <x v="237"/>
  </r>
  <r>
    <s v="Francisco Garcia"/>
    <x v="21"/>
  </r>
  <r>
    <s v="Kevin Martin"/>
    <x v="238"/>
  </r>
  <r>
    <s v="Jamal Sampson"/>
    <x v="62"/>
  </r>
  <r>
    <s v="Ronnie Price"/>
    <x v="25"/>
  </r>
  <r>
    <s v="Tim Duncan"/>
    <x v="239"/>
  </r>
  <r>
    <s v="Tony Parker"/>
    <x v="26"/>
  </r>
  <r>
    <s v="Manu Ginobili"/>
    <x v="240"/>
  </r>
  <r>
    <s v="Rasho Nesterovic"/>
    <x v="241"/>
  </r>
  <r>
    <s v="Nazr Mohammed"/>
    <x v="176"/>
  </r>
  <r>
    <s v="Brent Barry"/>
    <x v="242"/>
  </r>
  <r>
    <s v="Bruce Bowen"/>
    <x v="147"/>
  </r>
  <r>
    <s v="Robert Horry"/>
    <x v="30"/>
  </r>
  <r>
    <s v="Michael Finley"/>
    <x v="6"/>
  </r>
  <r>
    <s v="Fabricio Oberto"/>
    <x v="119"/>
  </r>
  <r>
    <s v="Beno Udrih"/>
    <x v="243"/>
  </r>
  <r>
    <s v="Nick Van Exel"/>
    <x v="62"/>
  </r>
  <r>
    <s v="Sean Marks"/>
    <x v="62"/>
  </r>
  <r>
    <s v="Melvin Sanders"/>
    <x v="25"/>
  </r>
  <r>
    <s v="Ray Allen"/>
    <x v="244"/>
  </r>
  <r>
    <s v="Rashard Lewis"/>
    <x v="245"/>
  </r>
  <r>
    <s v="Danny Fortson"/>
    <x v="246"/>
  </r>
  <r>
    <s v="Vitaly Potapenko"/>
    <x v="247"/>
  </r>
  <r>
    <s v="Vladimir Radmanovic"/>
    <x v="248"/>
  </r>
  <r>
    <s v="Damien Wilkins"/>
    <x v="136"/>
  </r>
  <r>
    <s v="Nick Collison"/>
    <x v="249"/>
  </r>
  <r>
    <s v="Robert Swift"/>
    <x v="89"/>
  </r>
  <r>
    <s v="Luke Ridnour"/>
    <x v="250"/>
  </r>
  <r>
    <s v="Reggie Evans"/>
    <x v="37"/>
  </r>
  <r>
    <s v="Mikki Moore"/>
    <x v="182"/>
  </r>
  <r>
    <s v="Johan Petro"/>
    <x v="251"/>
  </r>
  <r>
    <s v="Ronald Murray"/>
    <x v="49"/>
  </r>
  <r>
    <s v="Mateen Cleaves"/>
    <x v="62"/>
  </r>
  <r>
    <s v="Rick Brunson"/>
    <x v="62"/>
  </r>
  <r>
    <s v="Jalen Rose"/>
    <x v="64"/>
  </r>
  <r>
    <s v="Alvin Williams"/>
    <x v="252"/>
  </r>
  <r>
    <s v="Morris Peterson"/>
    <x v="177"/>
  </r>
  <r>
    <s v="Eric Williams"/>
    <x v="253"/>
  </r>
  <r>
    <s v="Mike James"/>
    <x v="254"/>
  </r>
  <r>
    <s v="Aaron Williams"/>
    <x v="147"/>
  </r>
  <r>
    <s v="Chris Bosh"/>
    <x v="255"/>
  </r>
  <r>
    <s v="Charlie Villanueva"/>
    <x v="256"/>
  </r>
  <r>
    <s v="Rafael Araujo"/>
    <x v="257"/>
  </r>
  <r>
    <s v="Jose Calderon"/>
    <x v="258"/>
  </r>
  <r>
    <s v="Matt Bonner"/>
    <x v="107"/>
  </r>
  <r>
    <s v="Joey Graham"/>
    <x v="259"/>
  </r>
  <r>
    <s v="Loren Woods"/>
    <x v="260"/>
  </r>
  <r>
    <s v="Pape Sow"/>
    <x v="10"/>
  </r>
  <r>
    <s v="Carlos Boozer"/>
    <x v="261"/>
  </r>
  <r>
    <s v="Andrei Kirilenko"/>
    <x v="142"/>
  </r>
  <r>
    <s v="Mehmet Okur"/>
    <x v="262"/>
  </r>
  <r>
    <s v="Matt Harpring"/>
    <x v="263"/>
  </r>
  <r>
    <s v="Greg Ostertag"/>
    <x v="264"/>
  </r>
  <r>
    <s v="Gordon Giricek"/>
    <x v="3"/>
  </r>
  <r>
    <s v="Deron Williams"/>
    <x v="265"/>
  </r>
  <r>
    <s v="Devin Brown"/>
    <x v="136"/>
  </r>
  <r>
    <s v="Jarron Collins"/>
    <x v="266"/>
  </r>
  <r>
    <s v="Kris Humphries"/>
    <x v="267"/>
  </r>
  <r>
    <s v="Milt Palacio"/>
    <x v="100"/>
  </r>
  <r>
    <s v="Keith McLeod"/>
    <x v="20"/>
  </r>
  <r>
    <s v="C.J. Miles"/>
    <x v="25"/>
  </r>
  <r>
    <s v="Andre Owens"/>
    <x v="25"/>
  </r>
  <r>
    <s v="Robert Whaley"/>
    <x v="25"/>
  </r>
  <r>
    <s v="Antawn Jamison"/>
    <x v="12"/>
  </r>
  <r>
    <s v="Gilbert Arenas"/>
    <x v="268"/>
  </r>
  <r>
    <s v="Etan Thomas"/>
    <x v="68"/>
  </r>
  <r>
    <s v="Antonio Daniels"/>
    <x v="27"/>
  </r>
  <r>
    <s v="Chucky Atkins"/>
    <x v="97"/>
  </r>
  <r>
    <s v="Brendan Haywood"/>
    <x v="3"/>
  </r>
  <r>
    <s v="Caron Bulter"/>
    <x v="269"/>
  </r>
  <r>
    <s v="Jared Jeffries"/>
    <x v="270"/>
  </r>
  <r>
    <s v="Jarvis Hayes"/>
    <x v="34"/>
  </r>
  <r>
    <s v="Michael Ruffin"/>
    <x v="48"/>
  </r>
  <r>
    <s v="Calvin Booth"/>
    <x v="110"/>
  </r>
  <r>
    <s v="Peter Ramos"/>
    <x v="271"/>
  </r>
  <r>
    <s v="Awvee Storey"/>
    <x v="10"/>
  </r>
  <r>
    <s v="Donell Taylor"/>
    <x v="25"/>
  </r>
  <r>
    <s v="Andray Blatche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F9F961-6A3E-4FC0-B3A8-AF586FA6EFDA}" name="PivotTable1" cacheId="31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277" firstHeaderRow="2" firstDataRow="2" firstDataCol="1"/>
  <pivotFields count="2">
    <pivotField compact="0" outline="0" subtotalTop="0" showAll="0" includeNewItemsInFilter="1"/>
    <pivotField axis="axisRow" dataField="1" compact="0" outline="0" subtotalTop="0" showAll="0" includeNewItemsInFilter="1">
      <items count="273">
        <item x="63"/>
        <item x="11"/>
        <item x="221"/>
        <item x="25"/>
        <item x="102"/>
        <item x="24"/>
        <item x="101"/>
        <item x="131"/>
        <item x="130"/>
        <item x="10"/>
        <item x="271"/>
        <item x="9"/>
        <item x="62"/>
        <item x="140"/>
        <item x="173"/>
        <item x="220"/>
        <item x="214"/>
        <item x="260"/>
        <item x="167"/>
        <item x="122"/>
        <item x="229"/>
        <item x="191"/>
        <item x="201"/>
        <item x="61"/>
        <item x="157"/>
        <item x="38"/>
        <item x="84"/>
        <item x="74"/>
        <item x="49"/>
        <item x="121"/>
        <item x="110"/>
        <item x="243"/>
        <item x="91"/>
        <item x="139"/>
        <item x="73"/>
        <item x="219"/>
        <item x="23"/>
        <item x="251"/>
        <item x="238"/>
        <item x="22"/>
        <item x="109"/>
        <item x="8"/>
        <item x="21"/>
        <item x="182"/>
        <item x="138"/>
        <item x="228"/>
        <item x="227"/>
        <item x="226"/>
        <item x="37"/>
        <item x="181"/>
        <item x="156"/>
        <item x="72"/>
        <item x="218"/>
        <item x="207"/>
        <item x="150"/>
        <item x="149"/>
        <item x="155"/>
        <item x="20"/>
        <item x="60"/>
        <item x="190"/>
        <item x="189"/>
        <item x="120"/>
        <item x="188"/>
        <item x="7"/>
        <item x="259"/>
        <item x="100"/>
        <item x="187"/>
        <item x="180"/>
        <item x="90"/>
        <item x="19"/>
        <item x="172"/>
        <item x="237"/>
        <item x="166"/>
        <item x="267"/>
        <item x="179"/>
        <item x="36"/>
        <item x="250"/>
        <item x="213"/>
        <item x="48"/>
        <item x="266"/>
        <item x="18"/>
        <item x="89"/>
        <item x="108"/>
        <item x="249"/>
        <item x="183"/>
        <item x="71"/>
        <item x="35"/>
        <item x="137"/>
        <item x="99"/>
        <item x="59"/>
        <item x="98"/>
        <item x="78"/>
        <item x="209"/>
        <item x="175"/>
        <item x="268"/>
        <item x="85"/>
        <item x="51"/>
        <item x="169"/>
        <item x="13"/>
        <item x="224"/>
        <item x="245"/>
        <item x="77"/>
        <item x="142"/>
        <item x="261"/>
        <item x="133"/>
        <item x="231"/>
        <item x="223"/>
        <item x="1"/>
        <item x="124"/>
        <item x="244"/>
        <item x="93"/>
        <item x="12"/>
        <item x="194"/>
        <item x="39"/>
        <item x="141"/>
        <item x="193"/>
        <item x="64"/>
        <item x="192"/>
        <item x="239"/>
        <item x="132"/>
        <item x="111"/>
        <item x="168"/>
        <item x="208"/>
        <item x="107"/>
        <item x="34"/>
        <item x="92"/>
        <item x="212"/>
        <item x="47"/>
        <item x="200"/>
        <item x="165"/>
        <item x="258"/>
        <item x="46"/>
        <item x="257"/>
        <item x="17"/>
        <item x="164"/>
        <item x="119"/>
        <item x="256"/>
        <item x="33"/>
        <item x="118"/>
        <item x="270"/>
        <item x="45"/>
        <item x="269"/>
        <item x="136"/>
        <item x="44"/>
        <item x="16"/>
        <item x="154"/>
        <item x="6"/>
        <item x="32"/>
        <item x="43"/>
        <item x="129"/>
        <item x="31"/>
        <item x="148"/>
        <item x="5"/>
        <item x="70"/>
        <item x="58"/>
        <item x="151"/>
        <item x="75"/>
        <item x="30"/>
        <item x="83"/>
        <item x="174"/>
        <item x="206"/>
        <item x="186"/>
        <item x="69"/>
        <item x="248"/>
        <item x="205"/>
        <item x="128"/>
        <item x="247"/>
        <item x="255"/>
        <item x="147"/>
        <item x="178"/>
        <item x="254"/>
        <item x="265"/>
        <item x="4"/>
        <item x="82"/>
        <item x="57"/>
        <item x="185"/>
        <item x="42"/>
        <item x="211"/>
        <item x="41"/>
        <item x="81"/>
        <item x="146"/>
        <item x="135"/>
        <item x="106"/>
        <item x="2"/>
        <item x="253"/>
        <item x="3"/>
        <item x="29"/>
        <item x="56"/>
        <item x="88"/>
        <item x="80"/>
        <item x="105"/>
        <item x="217"/>
        <item x="163"/>
        <item x="171"/>
        <item x="264"/>
        <item x="204"/>
        <item x="97"/>
        <item x="158"/>
        <item x="177"/>
        <item x="28"/>
        <item x="55"/>
        <item x="242"/>
        <item x="162"/>
        <item x="54"/>
        <item x="145"/>
        <item x="236"/>
        <item x="27"/>
        <item x="263"/>
        <item x="104"/>
        <item x="203"/>
        <item x="170"/>
        <item x="68"/>
        <item x="117"/>
        <item x="53"/>
        <item x="176"/>
        <item x="15"/>
        <item x="103"/>
        <item x="116"/>
        <item x="222"/>
        <item x="14"/>
        <item x="235"/>
        <item x="123"/>
        <item x="127"/>
        <item x="246"/>
        <item x="115"/>
        <item x="252"/>
        <item x="50"/>
        <item x="161"/>
        <item x="199"/>
        <item x="234"/>
        <item x="67"/>
        <item x="241"/>
        <item x="114"/>
        <item x="144"/>
        <item x="153"/>
        <item x="198"/>
        <item x="0"/>
        <item x="197"/>
        <item x="126"/>
        <item x="216"/>
        <item x="113"/>
        <item x="125"/>
        <item x="184"/>
        <item x="225"/>
        <item x="96"/>
        <item x="87"/>
        <item x="95"/>
        <item x="196"/>
        <item x="240"/>
        <item x="134"/>
        <item x="233"/>
        <item x="152"/>
        <item x="143"/>
        <item x="112"/>
        <item x="160"/>
        <item x="79"/>
        <item x="262"/>
        <item x="159"/>
        <item x="66"/>
        <item x="26"/>
        <item x="86"/>
        <item x="210"/>
        <item x="202"/>
        <item x="65"/>
        <item x="52"/>
        <item x="232"/>
        <item x="94"/>
        <item x="40"/>
        <item x="195"/>
        <item x="230"/>
        <item x="215"/>
        <item x="76"/>
        <item t="default"/>
      </items>
    </pivotField>
  </pivotFields>
  <rowFields count="1">
    <field x="1"/>
  </rowFields>
  <rowItems count="2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 t="grand">
      <x/>
    </i>
  </rowItems>
  <colItems count="1">
    <i/>
  </colItems>
  <dataFields count="1">
    <dataField name="Count of Salary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FAA187-E258-4822-B107-81D9FB1B0C2C}" name="Table2" displayName="Table2" ref="F2:M16" totalsRowShown="0">
  <autoFilter ref="F2:M16" xr:uid="{00000000-0009-0000-0100-000001000000}"/>
  <tableColumns count="8">
    <tableColumn id="1" xr3:uid="{F9074F54-CCE6-4BB6-B80B-F2D8BBFEDF20}" name=" Name 1"/>
    <tableColumn id="2" xr3:uid="{0B75099C-237F-4B89-B76E-BADF44B67A89}" name="Name 2"/>
    <tableColumn id="3" xr3:uid="{9244D1A0-5C6F-4FA9-88F8-00251C8251D4}" name=" Name 3"/>
    <tableColumn id="4" xr3:uid="{7EB99CBC-5134-4DAF-86BB-E499E5B018E6}" name=" Name 4"/>
    <tableColumn id="5" xr3:uid="{A6831CDF-5FCB-4B6E-9A73-B8674F1D5BF2}" name=" Name 5"/>
    <tableColumn id="6" xr3:uid="{B751ED58-D9A1-4502-AA39-694B88EA8E42}" name=" Name 6"/>
    <tableColumn id="7" xr3:uid="{E28C1BF6-FAA0-46CC-9A9C-14FA15E8DB5A}" name=" Name 7"/>
    <tableColumn id="8" xr3:uid="{94633B80-6C49-4293-9842-10017309D36A}" name=" Name 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4:C118"/>
  <sheetViews>
    <sheetView zoomScale="160" zoomScaleNormal="160" workbookViewId="0">
      <selection activeCell="H14" sqref="H14"/>
    </sheetView>
  </sheetViews>
  <sheetFormatPr defaultRowHeight="15" x14ac:dyDescent="0.25"/>
  <cols>
    <col min="8" max="8" width="13.140625" customWidth="1"/>
  </cols>
  <sheetData>
    <row r="4" spans="2:3" x14ac:dyDescent="0.25">
      <c r="B4" t="s">
        <v>0</v>
      </c>
    </row>
    <row r="5" spans="2:3" x14ac:dyDescent="0.25">
      <c r="C5">
        <f ca="1">RANDBETWEEN(50,100)</f>
        <v>74</v>
      </c>
    </row>
    <row r="6" spans="2:3" x14ac:dyDescent="0.25">
      <c r="C6">
        <f t="shared" ref="C6:C41" ca="1" si="0">RANDBETWEEN(50,100)</f>
        <v>59</v>
      </c>
    </row>
    <row r="7" spans="2:3" x14ac:dyDescent="0.25">
      <c r="C7">
        <f t="shared" ca="1" si="0"/>
        <v>98</v>
      </c>
    </row>
    <row r="8" spans="2:3" x14ac:dyDescent="0.25">
      <c r="C8">
        <f t="shared" ca="1" si="0"/>
        <v>81</v>
      </c>
    </row>
    <row r="9" spans="2:3" x14ac:dyDescent="0.25">
      <c r="C9">
        <f t="shared" ca="1" si="0"/>
        <v>53</v>
      </c>
    </row>
    <row r="10" spans="2:3" x14ac:dyDescent="0.25">
      <c r="C10">
        <f t="shared" ca="1" si="0"/>
        <v>69</v>
      </c>
    </row>
    <row r="11" spans="2:3" x14ac:dyDescent="0.25">
      <c r="C11">
        <f t="shared" ca="1" si="0"/>
        <v>91</v>
      </c>
    </row>
    <row r="12" spans="2:3" x14ac:dyDescent="0.25">
      <c r="C12">
        <f t="shared" ca="1" si="0"/>
        <v>67</v>
      </c>
    </row>
    <row r="13" spans="2:3" x14ac:dyDescent="0.25">
      <c r="C13">
        <f t="shared" ca="1" si="0"/>
        <v>94</v>
      </c>
    </row>
    <row r="14" spans="2:3" x14ac:dyDescent="0.25">
      <c r="C14">
        <f t="shared" ca="1" si="0"/>
        <v>53</v>
      </c>
    </row>
    <row r="15" spans="2:3" x14ac:dyDescent="0.25">
      <c r="C15">
        <f t="shared" ca="1" si="0"/>
        <v>95</v>
      </c>
    </row>
    <row r="16" spans="2:3" x14ac:dyDescent="0.25">
      <c r="C16">
        <f t="shared" ca="1" si="0"/>
        <v>94</v>
      </c>
    </row>
    <row r="17" spans="2:3" x14ac:dyDescent="0.25">
      <c r="C17">
        <f t="shared" ca="1" si="0"/>
        <v>95</v>
      </c>
    </row>
    <row r="18" spans="2:3" x14ac:dyDescent="0.25">
      <c r="C18">
        <f t="shared" ca="1" si="0"/>
        <v>100</v>
      </c>
    </row>
    <row r="19" spans="2:3" x14ac:dyDescent="0.25">
      <c r="C19">
        <f t="shared" ca="1" si="0"/>
        <v>54</v>
      </c>
    </row>
    <row r="20" spans="2:3" x14ac:dyDescent="0.25">
      <c r="B20" t="s">
        <v>1</v>
      </c>
    </row>
    <row r="21" spans="2:3" x14ac:dyDescent="0.25">
      <c r="C21">
        <f t="shared" ca="1" si="0"/>
        <v>75</v>
      </c>
    </row>
    <row r="22" spans="2:3" x14ac:dyDescent="0.25">
      <c r="C22">
        <f t="shared" ca="1" si="0"/>
        <v>65</v>
      </c>
    </row>
    <row r="23" spans="2:3" x14ac:dyDescent="0.25">
      <c r="C23">
        <f t="shared" ca="1" si="0"/>
        <v>68</v>
      </c>
    </row>
    <row r="24" spans="2:3" x14ac:dyDescent="0.25">
      <c r="C24">
        <f t="shared" ca="1" si="0"/>
        <v>56</v>
      </c>
    </row>
    <row r="25" spans="2:3" x14ac:dyDescent="0.25">
      <c r="C25">
        <f t="shared" ca="1" si="0"/>
        <v>65</v>
      </c>
    </row>
    <row r="26" spans="2:3" x14ac:dyDescent="0.25">
      <c r="C26">
        <f t="shared" ca="1" si="0"/>
        <v>90</v>
      </c>
    </row>
    <row r="27" spans="2:3" x14ac:dyDescent="0.25">
      <c r="C27">
        <f t="shared" ca="1" si="0"/>
        <v>68</v>
      </c>
    </row>
    <row r="28" spans="2:3" x14ac:dyDescent="0.25">
      <c r="C28">
        <f t="shared" ca="1" si="0"/>
        <v>71</v>
      </c>
    </row>
    <row r="29" spans="2:3" x14ac:dyDescent="0.25">
      <c r="C29">
        <f t="shared" ca="1" si="0"/>
        <v>75</v>
      </c>
    </row>
    <row r="30" spans="2:3" x14ac:dyDescent="0.25">
      <c r="C30">
        <f t="shared" ca="1" si="0"/>
        <v>90</v>
      </c>
    </row>
    <row r="31" spans="2:3" x14ac:dyDescent="0.25">
      <c r="C31">
        <f t="shared" ca="1" si="0"/>
        <v>85</v>
      </c>
    </row>
    <row r="32" spans="2:3" x14ac:dyDescent="0.25">
      <c r="C32">
        <f t="shared" ca="1" si="0"/>
        <v>68</v>
      </c>
    </row>
    <row r="33" spans="2:3" x14ac:dyDescent="0.25">
      <c r="C33">
        <f t="shared" ca="1" si="0"/>
        <v>100</v>
      </c>
    </row>
    <row r="34" spans="2:3" x14ac:dyDescent="0.25">
      <c r="C34">
        <f t="shared" ca="1" si="0"/>
        <v>87</v>
      </c>
    </row>
    <row r="35" spans="2:3" x14ac:dyDescent="0.25">
      <c r="C35">
        <f t="shared" ca="1" si="0"/>
        <v>87</v>
      </c>
    </row>
    <row r="36" spans="2:3" x14ac:dyDescent="0.25">
      <c r="C36">
        <f t="shared" ca="1" si="0"/>
        <v>85</v>
      </c>
    </row>
    <row r="37" spans="2:3" x14ac:dyDescent="0.25">
      <c r="C37">
        <f t="shared" ca="1" si="0"/>
        <v>73</v>
      </c>
    </row>
    <row r="38" spans="2:3" x14ac:dyDescent="0.25">
      <c r="C38">
        <f t="shared" ca="1" si="0"/>
        <v>65</v>
      </c>
    </row>
    <row r="39" spans="2:3" x14ac:dyDescent="0.25">
      <c r="C39">
        <f t="shared" ca="1" si="0"/>
        <v>52</v>
      </c>
    </row>
    <row r="40" spans="2:3" x14ac:dyDescent="0.25">
      <c r="C40">
        <f t="shared" ca="1" si="0"/>
        <v>68</v>
      </c>
    </row>
    <row r="41" spans="2:3" x14ac:dyDescent="0.25">
      <c r="C41">
        <f t="shared" ca="1" si="0"/>
        <v>69</v>
      </c>
    </row>
    <row r="42" spans="2:3" x14ac:dyDescent="0.25">
      <c r="B42" t="s">
        <v>2</v>
      </c>
    </row>
    <row r="43" spans="2:3" x14ac:dyDescent="0.25">
      <c r="C43">
        <f ca="1">RANDBETWEEN(20,30)</f>
        <v>25</v>
      </c>
    </row>
    <row r="44" spans="2:3" x14ac:dyDescent="0.25">
      <c r="C44">
        <f t="shared" ref="C44:C55" ca="1" si="1">RANDBETWEEN(20,30)</f>
        <v>30</v>
      </c>
    </row>
    <row r="45" spans="2:3" x14ac:dyDescent="0.25">
      <c r="C45">
        <f t="shared" ca="1" si="1"/>
        <v>22</v>
      </c>
    </row>
    <row r="46" spans="2:3" x14ac:dyDescent="0.25">
      <c r="C46">
        <f t="shared" ca="1" si="1"/>
        <v>27</v>
      </c>
    </row>
    <row r="47" spans="2:3" x14ac:dyDescent="0.25">
      <c r="C47">
        <f t="shared" ca="1" si="1"/>
        <v>25</v>
      </c>
    </row>
    <row r="48" spans="2:3" x14ac:dyDescent="0.25">
      <c r="C48">
        <f t="shared" ca="1" si="1"/>
        <v>28</v>
      </c>
    </row>
    <row r="49" spans="2:3" x14ac:dyDescent="0.25">
      <c r="C49">
        <f t="shared" ca="1" si="1"/>
        <v>20</v>
      </c>
    </row>
    <row r="50" spans="2:3" x14ac:dyDescent="0.25">
      <c r="C50">
        <f t="shared" ca="1" si="1"/>
        <v>23</v>
      </c>
    </row>
    <row r="51" spans="2:3" x14ac:dyDescent="0.25">
      <c r="C51">
        <f t="shared" ca="1" si="1"/>
        <v>27</v>
      </c>
    </row>
    <row r="52" spans="2:3" x14ac:dyDescent="0.25">
      <c r="C52">
        <f t="shared" ca="1" si="1"/>
        <v>25</v>
      </c>
    </row>
    <row r="53" spans="2:3" x14ac:dyDescent="0.25">
      <c r="C53">
        <f t="shared" ca="1" si="1"/>
        <v>26</v>
      </c>
    </row>
    <row r="54" spans="2:3" x14ac:dyDescent="0.25">
      <c r="C54">
        <f t="shared" ca="1" si="1"/>
        <v>20</v>
      </c>
    </row>
    <row r="55" spans="2:3" x14ac:dyDescent="0.25">
      <c r="C55">
        <f t="shared" ca="1" si="1"/>
        <v>23</v>
      </c>
    </row>
    <row r="56" spans="2:3" x14ac:dyDescent="0.25">
      <c r="B56" t="s">
        <v>3</v>
      </c>
    </row>
    <row r="57" spans="2:3" x14ac:dyDescent="0.25">
      <c r="C57">
        <f ca="1">RANDBETWEEN(100,200)</f>
        <v>108</v>
      </c>
    </row>
    <row r="58" spans="2:3" x14ac:dyDescent="0.25">
      <c r="C58">
        <f t="shared" ref="C58:C76" ca="1" si="2">RANDBETWEEN(100,200)</f>
        <v>194</v>
      </c>
    </row>
    <row r="59" spans="2:3" x14ac:dyDescent="0.25">
      <c r="C59">
        <f t="shared" ca="1" si="2"/>
        <v>149</v>
      </c>
    </row>
    <row r="60" spans="2:3" x14ac:dyDescent="0.25">
      <c r="C60">
        <f t="shared" ca="1" si="2"/>
        <v>155</v>
      </c>
    </row>
    <row r="61" spans="2:3" x14ac:dyDescent="0.25">
      <c r="C61">
        <f t="shared" ca="1" si="2"/>
        <v>138</v>
      </c>
    </row>
    <row r="62" spans="2:3" x14ac:dyDescent="0.25">
      <c r="C62">
        <f t="shared" ca="1" si="2"/>
        <v>129</v>
      </c>
    </row>
    <row r="63" spans="2:3" x14ac:dyDescent="0.25">
      <c r="C63">
        <f t="shared" ca="1" si="2"/>
        <v>180</v>
      </c>
    </row>
    <row r="64" spans="2:3" x14ac:dyDescent="0.25">
      <c r="C64">
        <f t="shared" ca="1" si="2"/>
        <v>127</v>
      </c>
    </row>
    <row r="65" spans="2:3" x14ac:dyDescent="0.25">
      <c r="C65">
        <f t="shared" ca="1" si="2"/>
        <v>194</v>
      </c>
    </row>
    <row r="66" spans="2:3" x14ac:dyDescent="0.25">
      <c r="C66">
        <f t="shared" ca="1" si="2"/>
        <v>165</v>
      </c>
    </row>
    <row r="67" spans="2:3" x14ac:dyDescent="0.25">
      <c r="C67">
        <f t="shared" ca="1" si="2"/>
        <v>105</v>
      </c>
    </row>
    <row r="68" spans="2:3" x14ac:dyDescent="0.25">
      <c r="C68">
        <f t="shared" ca="1" si="2"/>
        <v>200</v>
      </c>
    </row>
    <row r="69" spans="2:3" x14ac:dyDescent="0.25">
      <c r="C69">
        <f t="shared" ca="1" si="2"/>
        <v>168</v>
      </c>
    </row>
    <row r="70" spans="2:3" x14ac:dyDescent="0.25">
      <c r="C70">
        <f t="shared" ca="1" si="2"/>
        <v>143</v>
      </c>
    </row>
    <row r="71" spans="2:3" x14ac:dyDescent="0.25">
      <c r="C71">
        <f t="shared" ca="1" si="2"/>
        <v>153</v>
      </c>
    </row>
    <row r="72" spans="2:3" x14ac:dyDescent="0.25">
      <c r="C72">
        <f t="shared" ca="1" si="2"/>
        <v>147</v>
      </c>
    </row>
    <row r="73" spans="2:3" x14ac:dyDescent="0.25">
      <c r="C73">
        <f t="shared" ca="1" si="2"/>
        <v>198</v>
      </c>
    </row>
    <row r="74" spans="2:3" x14ac:dyDescent="0.25">
      <c r="C74">
        <f t="shared" ca="1" si="2"/>
        <v>179</v>
      </c>
    </row>
    <row r="75" spans="2:3" x14ac:dyDescent="0.25">
      <c r="C75">
        <f t="shared" ca="1" si="2"/>
        <v>110</v>
      </c>
    </row>
    <row r="76" spans="2:3" x14ac:dyDescent="0.25">
      <c r="C76">
        <f t="shared" ca="1" si="2"/>
        <v>166</v>
      </c>
    </row>
    <row r="77" spans="2:3" x14ac:dyDescent="0.25">
      <c r="B77" t="s">
        <v>4</v>
      </c>
    </row>
    <row r="78" spans="2:3" x14ac:dyDescent="0.25">
      <c r="C78">
        <f ca="1">RANDBETWEEN(100,200)</f>
        <v>144</v>
      </c>
    </row>
    <row r="79" spans="2:3" x14ac:dyDescent="0.25">
      <c r="C79">
        <f t="shared" ref="C79:C97" ca="1" si="3">RANDBETWEEN(100,200)</f>
        <v>151</v>
      </c>
    </row>
    <row r="80" spans="2:3" x14ac:dyDescent="0.25">
      <c r="C80">
        <f t="shared" ca="1" si="3"/>
        <v>188</v>
      </c>
    </row>
    <row r="81" spans="3:3" x14ac:dyDescent="0.25">
      <c r="C81">
        <f t="shared" ca="1" si="3"/>
        <v>182</v>
      </c>
    </row>
    <row r="82" spans="3:3" x14ac:dyDescent="0.25">
      <c r="C82">
        <f t="shared" ca="1" si="3"/>
        <v>154</v>
      </c>
    </row>
    <row r="83" spans="3:3" x14ac:dyDescent="0.25">
      <c r="C83">
        <f t="shared" ca="1" si="3"/>
        <v>187</v>
      </c>
    </row>
    <row r="84" spans="3:3" x14ac:dyDescent="0.25">
      <c r="C84">
        <f t="shared" ca="1" si="3"/>
        <v>134</v>
      </c>
    </row>
    <row r="85" spans="3:3" x14ac:dyDescent="0.25">
      <c r="C85">
        <f t="shared" ca="1" si="3"/>
        <v>148</v>
      </c>
    </row>
    <row r="86" spans="3:3" x14ac:dyDescent="0.25">
      <c r="C86">
        <f t="shared" ca="1" si="3"/>
        <v>134</v>
      </c>
    </row>
    <row r="87" spans="3:3" x14ac:dyDescent="0.25">
      <c r="C87">
        <f t="shared" ca="1" si="3"/>
        <v>151</v>
      </c>
    </row>
    <row r="88" spans="3:3" x14ac:dyDescent="0.25">
      <c r="C88">
        <f t="shared" ca="1" si="3"/>
        <v>130</v>
      </c>
    </row>
    <row r="89" spans="3:3" x14ac:dyDescent="0.25">
      <c r="C89">
        <f t="shared" ca="1" si="3"/>
        <v>155</v>
      </c>
    </row>
    <row r="90" spans="3:3" x14ac:dyDescent="0.25">
      <c r="C90">
        <f t="shared" ca="1" si="3"/>
        <v>142</v>
      </c>
    </row>
    <row r="91" spans="3:3" x14ac:dyDescent="0.25">
      <c r="C91">
        <f t="shared" ca="1" si="3"/>
        <v>123</v>
      </c>
    </row>
    <row r="92" spans="3:3" x14ac:dyDescent="0.25">
      <c r="C92">
        <f t="shared" ca="1" si="3"/>
        <v>157</v>
      </c>
    </row>
    <row r="93" spans="3:3" x14ac:dyDescent="0.25">
      <c r="C93">
        <f t="shared" ca="1" si="3"/>
        <v>156</v>
      </c>
    </row>
    <row r="94" spans="3:3" x14ac:dyDescent="0.25">
      <c r="C94">
        <f t="shared" ca="1" si="3"/>
        <v>128</v>
      </c>
    </row>
    <row r="95" spans="3:3" x14ac:dyDescent="0.25">
      <c r="C95">
        <f t="shared" ca="1" si="3"/>
        <v>151</v>
      </c>
    </row>
    <row r="96" spans="3:3" x14ac:dyDescent="0.25">
      <c r="C96">
        <f t="shared" ca="1" si="3"/>
        <v>185</v>
      </c>
    </row>
    <row r="97" spans="2:3" x14ac:dyDescent="0.25">
      <c r="C97">
        <f t="shared" ca="1" si="3"/>
        <v>167</v>
      </c>
    </row>
    <row r="98" spans="2:3" x14ac:dyDescent="0.25">
      <c r="B98" t="s">
        <v>5</v>
      </c>
    </row>
    <row r="99" spans="2:3" x14ac:dyDescent="0.25">
      <c r="C99">
        <f ca="1">RANDBETWEEN(100,200)</f>
        <v>145</v>
      </c>
    </row>
    <row r="100" spans="2:3" x14ac:dyDescent="0.25">
      <c r="C100">
        <f t="shared" ref="C100:C118" ca="1" si="4">RANDBETWEEN(100,200)</f>
        <v>125</v>
      </c>
    </row>
    <row r="101" spans="2:3" x14ac:dyDescent="0.25">
      <c r="C101">
        <f t="shared" ca="1" si="4"/>
        <v>185</v>
      </c>
    </row>
    <row r="102" spans="2:3" x14ac:dyDescent="0.25">
      <c r="C102">
        <f t="shared" ca="1" si="4"/>
        <v>100</v>
      </c>
    </row>
    <row r="103" spans="2:3" x14ac:dyDescent="0.25">
      <c r="C103">
        <f t="shared" ca="1" si="4"/>
        <v>121</v>
      </c>
    </row>
    <row r="104" spans="2:3" x14ac:dyDescent="0.25">
      <c r="C104">
        <f t="shared" ca="1" si="4"/>
        <v>132</v>
      </c>
    </row>
    <row r="105" spans="2:3" x14ac:dyDescent="0.25">
      <c r="C105">
        <f t="shared" ca="1" si="4"/>
        <v>179</v>
      </c>
    </row>
    <row r="106" spans="2:3" x14ac:dyDescent="0.25">
      <c r="C106">
        <f t="shared" ca="1" si="4"/>
        <v>104</v>
      </c>
    </row>
    <row r="107" spans="2:3" x14ac:dyDescent="0.25">
      <c r="C107">
        <f t="shared" ca="1" si="4"/>
        <v>161</v>
      </c>
    </row>
    <row r="108" spans="2:3" x14ac:dyDescent="0.25">
      <c r="C108">
        <f t="shared" ca="1" si="4"/>
        <v>113</v>
      </c>
    </row>
    <row r="109" spans="2:3" x14ac:dyDescent="0.25">
      <c r="C109">
        <f t="shared" ca="1" si="4"/>
        <v>188</v>
      </c>
    </row>
    <row r="110" spans="2:3" x14ac:dyDescent="0.25">
      <c r="C110">
        <f t="shared" ca="1" si="4"/>
        <v>147</v>
      </c>
    </row>
    <row r="111" spans="2:3" x14ac:dyDescent="0.25">
      <c r="C111">
        <f t="shared" ca="1" si="4"/>
        <v>127</v>
      </c>
    </row>
    <row r="112" spans="2:3" x14ac:dyDescent="0.25">
      <c r="C112">
        <f t="shared" ca="1" si="4"/>
        <v>200</v>
      </c>
    </row>
    <row r="113" spans="2:3" x14ac:dyDescent="0.25">
      <c r="C113">
        <f t="shared" ca="1" si="4"/>
        <v>194</v>
      </c>
    </row>
    <row r="114" spans="2:3" x14ac:dyDescent="0.25">
      <c r="C114">
        <f t="shared" ca="1" si="4"/>
        <v>146</v>
      </c>
    </row>
    <row r="115" spans="2:3" x14ac:dyDescent="0.25">
      <c r="B115" t="s">
        <v>6</v>
      </c>
    </row>
    <row r="116" spans="2:3" x14ac:dyDescent="0.25">
      <c r="C116">
        <f t="shared" ca="1" si="4"/>
        <v>194</v>
      </c>
    </row>
    <row r="117" spans="2:3" x14ac:dyDescent="0.25">
      <c r="C117">
        <f t="shared" ca="1" si="4"/>
        <v>178</v>
      </c>
    </row>
    <row r="118" spans="2:3" x14ac:dyDescent="0.25">
      <c r="C118">
        <f t="shared" ca="1" si="4"/>
        <v>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7F5A-5777-419A-AA0C-DE9C2DEC63C6}">
  <sheetPr codeName="Sheet10"/>
  <dimension ref="E1:H135"/>
  <sheetViews>
    <sheetView topLeftCell="A102" workbookViewId="0">
      <selection activeCell="D112" sqref="D112"/>
    </sheetView>
  </sheetViews>
  <sheetFormatPr defaultColWidth="9.140625" defaultRowHeight="15" x14ac:dyDescent="0.25"/>
  <cols>
    <col min="1" max="16384" width="9.140625" style="5"/>
  </cols>
  <sheetData>
    <row r="1" spans="5:8" x14ac:dyDescent="0.25">
      <c r="E1" s="9"/>
    </row>
    <row r="4" spans="5:8" ht="60" x14ac:dyDescent="0.25">
      <c r="E4" s="5" t="s">
        <v>18</v>
      </c>
      <c r="F4" s="10" t="s">
        <v>33</v>
      </c>
      <c r="G4" s="10" t="s">
        <v>34</v>
      </c>
      <c r="H4" s="10" t="s">
        <v>35</v>
      </c>
    </row>
    <row r="5" spans="5:8" x14ac:dyDescent="0.25">
      <c r="E5" s="5">
        <v>1881</v>
      </c>
      <c r="F5" s="5">
        <v>13.805833333333334</v>
      </c>
      <c r="G5" s="5">
        <v>13.805833333333334</v>
      </c>
      <c r="H5" s="5">
        <v>13.805833333333334</v>
      </c>
    </row>
    <row r="6" spans="5:8" x14ac:dyDescent="0.25">
      <c r="E6" s="5">
        <v>1882</v>
      </c>
      <c r="F6" s="5">
        <v>13.746666666666666</v>
      </c>
      <c r="G6" s="5">
        <v>13.746666666666666</v>
      </c>
      <c r="H6" s="5">
        <v>13.746666666666666</v>
      </c>
    </row>
    <row r="7" spans="5:8" x14ac:dyDescent="0.25">
      <c r="E7" s="5">
        <v>1883</v>
      </c>
      <c r="F7" s="5">
        <v>13.7325</v>
      </c>
      <c r="G7" s="5">
        <v>13.7325</v>
      </c>
      <c r="H7" s="5">
        <v>13.7325</v>
      </c>
    </row>
    <row r="8" spans="5:8" x14ac:dyDescent="0.25">
      <c r="E8" s="5">
        <v>1884</v>
      </c>
      <c r="F8" s="5">
        <v>13.691666666666666</v>
      </c>
      <c r="G8" s="5">
        <v>13.691666666666666</v>
      </c>
      <c r="H8" s="5">
        <v>13.691666666666666</v>
      </c>
    </row>
    <row r="9" spans="5:8" x14ac:dyDescent="0.25">
      <c r="E9" s="5">
        <v>1885</v>
      </c>
      <c r="F9" s="5">
        <v>13.703333333333333</v>
      </c>
      <c r="G9" s="5">
        <v>13.703333333333333</v>
      </c>
      <c r="H9" s="5">
        <v>13.703333333333333</v>
      </c>
    </row>
    <row r="10" spans="5:8" x14ac:dyDescent="0.25">
      <c r="E10" s="5">
        <v>1886</v>
      </c>
      <c r="F10" s="5">
        <v>13.734166666666667</v>
      </c>
      <c r="G10" s="5">
        <v>13.734166666666667</v>
      </c>
      <c r="H10" s="5">
        <v>13.734166666666667</v>
      </c>
    </row>
    <row r="11" spans="5:8" x14ac:dyDescent="0.25">
      <c r="E11" s="5">
        <v>1887</v>
      </c>
      <c r="F11" s="5">
        <v>13.655833333333334</v>
      </c>
      <c r="G11" s="5">
        <v>13.655833333333334</v>
      </c>
      <c r="H11" s="5">
        <v>13.655833333333334</v>
      </c>
    </row>
    <row r="12" spans="5:8" x14ac:dyDescent="0.25">
      <c r="E12" s="5">
        <v>1888</v>
      </c>
      <c r="F12" s="5">
        <v>13.727499999999999</v>
      </c>
      <c r="G12" s="5">
        <v>13.727499999999999</v>
      </c>
      <c r="H12" s="5">
        <v>13.727499999999999</v>
      </c>
    </row>
    <row r="13" spans="5:8" x14ac:dyDescent="0.25">
      <c r="E13" s="5">
        <v>1889</v>
      </c>
      <c r="F13" s="5">
        <v>13.835000000000001</v>
      </c>
      <c r="G13" s="5">
        <v>13.835000000000001</v>
      </c>
      <c r="H13" s="5">
        <v>13.835000000000001</v>
      </c>
    </row>
    <row r="14" spans="5:8" x14ac:dyDescent="0.25">
      <c r="E14" s="5">
        <v>1890</v>
      </c>
      <c r="F14" s="5">
        <v>13.6075</v>
      </c>
      <c r="G14" s="5">
        <v>13.6075</v>
      </c>
      <c r="H14" s="5">
        <v>13.6075</v>
      </c>
    </row>
    <row r="15" spans="5:8" x14ac:dyDescent="0.25">
      <c r="E15" s="5">
        <v>1891</v>
      </c>
      <c r="F15" s="5">
        <v>13.731666666666667</v>
      </c>
      <c r="G15" s="5">
        <v>13.731666666666667</v>
      </c>
      <c r="H15" s="5">
        <v>13.731666666666667</v>
      </c>
    </row>
    <row r="16" spans="5:8" x14ac:dyDescent="0.25">
      <c r="E16" s="5">
        <v>1892</v>
      </c>
      <c r="F16" s="5">
        <v>13.676666666666666</v>
      </c>
      <c r="G16" s="5">
        <v>13.676666666666666</v>
      </c>
      <c r="H16" s="5">
        <v>13.676666666666666</v>
      </c>
    </row>
    <row r="17" spans="5:8" x14ac:dyDescent="0.25">
      <c r="E17" s="5">
        <v>1893</v>
      </c>
      <c r="F17" s="5">
        <v>13.6675</v>
      </c>
      <c r="G17" s="5">
        <v>13.6675</v>
      </c>
      <c r="H17" s="5">
        <v>13.6675</v>
      </c>
    </row>
    <row r="18" spans="5:8" x14ac:dyDescent="0.25">
      <c r="E18" s="5">
        <v>1894</v>
      </c>
      <c r="F18" s="5">
        <v>13.656666666666666</v>
      </c>
      <c r="G18" s="5">
        <v>13.656666666666666</v>
      </c>
      <c r="H18" s="5">
        <v>13.656666666666666</v>
      </c>
    </row>
    <row r="19" spans="5:8" x14ac:dyDescent="0.25">
      <c r="E19" s="5">
        <v>1895</v>
      </c>
      <c r="F19" s="5">
        <v>13.736666666666666</v>
      </c>
      <c r="G19" s="5">
        <v>13.736666666666666</v>
      </c>
      <c r="H19" s="5">
        <v>13.736666666666666</v>
      </c>
    </row>
    <row r="20" spans="5:8" x14ac:dyDescent="0.25">
      <c r="E20" s="5">
        <v>1896</v>
      </c>
      <c r="F20" s="5">
        <v>13.827500000000001</v>
      </c>
      <c r="G20" s="5">
        <v>13.827500000000001</v>
      </c>
      <c r="H20" s="5">
        <v>13.827500000000001</v>
      </c>
    </row>
    <row r="21" spans="5:8" x14ac:dyDescent="0.25">
      <c r="E21" s="5">
        <v>1897</v>
      </c>
      <c r="F21" s="5">
        <v>13.868333333333334</v>
      </c>
      <c r="G21" s="5">
        <v>13.868333333333334</v>
      </c>
      <c r="H21" s="5">
        <v>13.868333333333334</v>
      </c>
    </row>
    <row r="22" spans="5:8" x14ac:dyDescent="0.25">
      <c r="E22" s="5">
        <v>1898</v>
      </c>
      <c r="F22" s="5">
        <v>13.740833333333333</v>
      </c>
      <c r="G22" s="5">
        <v>13.740833333333333</v>
      </c>
      <c r="H22" s="5">
        <v>13.740833333333333</v>
      </c>
    </row>
    <row r="23" spans="5:8" x14ac:dyDescent="0.25">
      <c r="E23" s="5">
        <v>1899</v>
      </c>
      <c r="F23" s="5">
        <v>13.850833333333334</v>
      </c>
      <c r="G23" s="5">
        <v>13.850833333333334</v>
      </c>
      <c r="H23" s="5">
        <v>13.850833333333334</v>
      </c>
    </row>
    <row r="24" spans="5:8" x14ac:dyDescent="0.25">
      <c r="E24" s="5">
        <v>1900</v>
      </c>
      <c r="F24" s="5">
        <v>13.919166666666667</v>
      </c>
      <c r="G24" s="5">
        <v>13.919166666666667</v>
      </c>
      <c r="H24" s="5">
        <v>13.919166666666667</v>
      </c>
    </row>
    <row r="25" spans="5:8" x14ac:dyDescent="0.25">
      <c r="E25" s="5">
        <v>1901</v>
      </c>
      <c r="F25" s="5">
        <v>13.855</v>
      </c>
      <c r="G25" s="5">
        <v>13.855</v>
      </c>
      <c r="H25" s="5">
        <v>13.855</v>
      </c>
    </row>
    <row r="26" spans="5:8" x14ac:dyDescent="0.25">
      <c r="E26" s="5">
        <v>1902</v>
      </c>
      <c r="F26" s="5">
        <v>13.753333333333334</v>
      </c>
      <c r="G26" s="5">
        <v>13.753333333333334</v>
      </c>
      <c r="H26" s="5">
        <v>13.753333333333334</v>
      </c>
    </row>
    <row r="27" spans="5:8" x14ac:dyDescent="0.25">
      <c r="E27" s="5">
        <v>1903</v>
      </c>
      <c r="F27" s="5">
        <v>13.6975</v>
      </c>
      <c r="G27" s="5">
        <v>13.6975</v>
      </c>
      <c r="H27" s="5">
        <v>13.6975</v>
      </c>
    </row>
    <row r="28" spans="5:8" x14ac:dyDescent="0.25">
      <c r="E28" s="5">
        <v>1904</v>
      </c>
      <c r="F28" s="5">
        <v>13.657500000000001</v>
      </c>
      <c r="G28" s="5">
        <v>13.657500000000001</v>
      </c>
      <c r="H28" s="5">
        <v>13.657500000000001</v>
      </c>
    </row>
    <row r="29" spans="5:8" x14ac:dyDescent="0.25">
      <c r="E29" s="5">
        <v>1905</v>
      </c>
      <c r="F29" s="5">
        <v>13.7525</v>
      </c>
      <c r="G29" s="5">
        <v>13.7525</v>
      </c>
      <c r="H29" s="5">
        <v>13.7525</v>
      </c>
    </row>
    <row r="30" spans="5:8" x14ac:dyDescent="0.25">
      <c r="E30" s="5">
        <v>1906</v>
      </c>
      <c r="F30" s="5">
        <v>13.815833333333334</v>
      </c>
      <c r="G30" s="5">
        <v>13.815833333333334</v>
      </c>
      <c r="H30" s="5">
        <v>13.815833333333334</v>
      </c>
    </row>
    <row r="31" spans="5:8" x14ac:dyDescent="0.25">
      <c r="E31" s="5">
        <v>1907</v>
      </c>
      <c r="F31" s="5">
        <v>13.61</v>
      </c>
      <c r="G31" s="5">
        <v>13.61</v>
      </c>
      <c r="H31" s="5">
        <v>13.61</v>
      </c>
    </row>
    <row r="32" spans="5:8" x14ac:dyDescent="0.25">
      <c r="E32" s="5">
        <v>1908</v>
      </c>
      <c r="F32" s="5">
        <v>13.670833333333333</v>
      </c>
      <c r="G32" s="5">
        <v>13.670833333333333</v>
      </c>
      <c r="H32" s="5">
        <v>13.670833333333333</v>
      </c>
    </row>
    <row r="33" spans="5:8" x14ac:dyDescent="0.25">
      <c r="E33" s="5">
        <v>1909</v>
      </c>
      <c r="F33" s="5">
        <v>13.655833333333334</v>
      </c>
      <c r="G33" s="5">
        <v>13.655833333333334</v>
      </c>
      <c r="H33" s="5">
        <v>13.655833333333334</v>
      </c>
    </row>
    <row r="34" spans="5:8" x14ac:dyDescent="0.25">
      <c r="E34" s="5">
        <v>1910</v>
      </c>
      <c r="F34" s="5">
        <v>13.669166666666667</v>
      </c>
      <c r="G34" s="5">
        <v>13.669166666666667</v>
      </c>
      <c r="H34" s="5">
        <v>13.669166666666667</v>
      </c>
    </row>
    <row r="35" spans="5:8" x14ac:dyDescent="0.25">
      <c r="E35" s="5">
        <v>1911</v>
      </c>
      <c r="F35" s="5">
        <v>13.668333333333333</v>
      </c>
      <c r="G35" s="5">
        <v>13.668333333333333</v>
      </c>
      <c r="H35" s="5">
        <v>13.668333333333333</v>
      </c>
    </row>
    <row r="36" spans="5:8" x14ac:dyDescent="0.25">
      <c r="E36" s="5">
        <v>1912</v>
      </c>
      <c r="F36" s="5">
        <v>13.694166666666666</v>
      </c>
      <c r="G36" s="5">
        <v>13.694166666666666</v>
      </c>
      <c r="H36" s="5">
        <v>13.694166666666666</v>
      </c>
    </row>
    <row r="37" spans="5:8" x14ac:dyDescent="0.25">
      <c r="E37" s="5">
        <v>1913</v>
      </c>
      <c r="F37" s="5">
        <v>13.714166666666667</v>
      </c>
      <c r="G37" s="5">
        <v>13.714166666666667</v>
      </c>
      <c r="H37" s="5">
        <v>13.714166666666667</v>
      </c>
    </row>
    <row r="38" spans="5:8" x14ac:dyDescent="0.25">
      <c r="E38" s="5">
        <v>1914</v>
      </c>
      <c r="F38" s="5">
        <v>13.8675</v>
      </c>
      <c r="G38" s="5">
        <v>13.8675</v>
      </c>
      <c r="H38" s="5">
        <v>13.8675</v>
      </c>
    </row>
    <row r="39" spans="5:8" x14ac:dyDescent="0.25">
      <c r="E39" s="5">
        <v>1915</v>
      </c>
      <c r="F39" s="5">
        <v>13.914166666666667</v>
      </c>
      <c r="G39" s="5">
        <v>13.914166666666667</v>
      </c>
      <c r="H39" s="5">
        <v>13.914166666666667</v>
      </c>
    </row>
    <row r="40" spans="5:8" x14ac:dyDescent="0.25">
      <c r="E40" s="5">
        <v>1916</v>
      </c>
      <c r="F40" s="5">
        <v>13.715833333333332</v>
      </c>
      <c r="G40" s="5">
        <v>13.715833333333332</v>
      </c>
      <c r="H40" s="5">
        <v>13.715833333333332</v>
      </c>
    </row>
    <row r="41" spans="5:8" x14ac:dyDescent="0.25">
      <c r="E41" s="5">
        <v>1917</v>
      </c>
      <c r="F41" s="5">
        <v>13.628333333333334</v>
      </c>
      <c r="G41" s="5">
        <v>13.628333333333334</v>
      </c>
      <c r="H41" s="5">
        <v>13.628333333333334</v>
      </c>
    </row>
    <row r="42" spans="5:8" x14ac:dyDescent="0.25">
      <c r="E42" s="5">
        <v>1918</v>
      </c>
      <c r="F42" s="5">
        <v>13.680833333333334</v>
      </c>
      <c r="G42" s="5">
        <v>13.680833333333334</v>
      </c>
      <c r="H42" s="5">
        <v>13.680833333333334</v>
      </c>
    </row>
    <row r="43" spans="5:8" x14ac:dyDescent="0.25">
      <c r="E43" s="5">
        <v>1919</v>
      </c>
      <c r="F43" s="5">
        <v>13.803333333333333</v>
      </c>
      <c r="G43" s="5">
        <v>13.803333333333333</v>
      </c>
      <c r="H43" s="5">
        <v>13.803333333333333</v>
      </c>
    </row>
    <row r="44" spans="5:8" x14ac:dyDescent="0.25">
      <c r="E44" s="5">
        <v>1920</v>
      </c>
      <c r="F44" s="5">
        <v>13.806666666666667</v>
      </c>
      <c r="G44" s="5">
        <v>13.806666666666667</v>
      </c>
      <c r="H44" s="5">
        <v>13.806666666666667</v>
      </c>
    </row>
    <row r="45" spans="5:8" x14ac:dyDescent="0.25">
      <c r="E45" s="5">
        <v>1921</v>
      </c>
      <c r="F45" s="5">
        <v>13.864166666666666</v>
      </c>
      <c r="G45" s="5">
        <v>13.864166666666666</v>
      </c>
      <c r="H45" s="5">
        <v>13.864166666666666</v>
      </c>
    </row>
    <row r="46" spans="5:8" x14ac:dyDescent="0.25">
      <c r="E46" s="5">
        <v>1922</v>
      </c>
      <c r="F46" s="5">
        <v>13.76</v>
      </c>
      <c r="G46" s="5">
        <v>13.76</v>
      </c>
      <c r="H46" s="5">
        <v>13.76</v>
      </c>
    </row>
    <row r="47" spans="5:8" x14ac:dyDescent="0.25">
      <c r="E47" s="5">
        <v>1923</v>
      </c>
      <c r="F47" s="5">
        <v>13.790833333333333</v>
      </c>
      <c r="G47" s="5">
        <v>13.790833333333333</v>
      </c>
      <c r="H47" s="5">
        <v>13.790833333333333</v>
      </c>
    </row>
    <row r="48" spans="5:8" x14ac:dyDescent="0.25">
      <c r="E48" s="5">
        <v>1924</v>
      </c>
      <c r="F48" s="5">
        <v>13.788333333333334</v>
      </c>
      <c r="G48" s="5">
        <v>13.788333333333334</v>
      </c>
      <c r="H48" s="5">
        <v>13.788333333333334</v>
      </c>
    </row>
    <row r="49" spans="5:8" x14ac:dyDescent="0.25">
      <c r="E49" s="5">
        <v>1925</v>
      </c>
      <c r="F49" s="5">
        <v>13.840833333333334</v>
      </c>
      <c r="G49" s="5">
        <v>13.840833333333334</v>
      </c>
      <c r="H49" s="5">
        <v>13.840833333333334</v>
      </c>
    </row>
    <row r="50" spans="5:8" x14ac:dyDescent="0.25">
      <c r="E50" s="5">
        <v>1926</v>
      </c>
      <c r="F50" s="5">
        <v>13.9925</v>
      </c>
      <c r="G50" s="5">
        <v>13.9925</v>
      </c>
      <c r="H50" s="5">
        <v>13.9925</v>
      </c>
    </row>
    <row r="51" spans="5:8" x14ac:dyDescent="0.25">
      <c r="E51" s="5">
        <v>1927</v>
      </c>
      <c r="F51" s="5">
        <v>13.861666666666666</v>
      </c>
      <c r="G51" s="5">
        <v>13.861666666666666</v>
      </c>
      <c r="H51" s="5">
        <v>13.861666666666666</v>
      </c>
    </row>
    <row r="52" spans="5:8" x14ac:dyDescent="0.25">
      <c r="E52" s="5">
        <v>1928</v>
      </c>
      <c r="F52" s="5">
        <v>13.8775</v>
      </c>
      <c r="G52" s="5">
        <v>13.8775</v>
      </c>
      <c r="H52" s="5">
        <v>13.8775</v>
      </c>
    </row>
    <row r="53" spans="5:8" x14ac:dyDescent="0.25">
      <c r="E53" s="5">
        <v>1929</v>
      </c>
      <c r="F53" s="5">
        <v>13.744166666666667</v>
      </c>
      <c r="G53" s="5">
        <v>13.744166666666667</v>
      </c>
      <c r="H53" s="5">
        <v>13.744166666666667</v>
      </c>
    </row>
    <row r="54" spans="5:8" x14ac:dyDescent="0.25">
      <c r="E54" s="5">
        <v>1930</v>
      </c>
      <c r="F54" s="5">
        <v>13.930833333333334</v>
      </c>
      <c r="G54" s="5">
        <v>13.930833333333334</v>
      </c>
      <c r="H54" s="5">
        <v>13.930833333333334</v>
      </c>
    </row>
    <row r="55" spans="5:8" x14ac:dyDescent="0.25">
      <c r="E55" s="5">
        <v>1931</v>
      </c>
      <c r="F55" s="5">
        <v>13.985833333333334</v>
      </c>
      <c r="G55" s="5">
        <v>13.985833333333334</v>
      </c>
      <c r="H55" s="5">
        <v>13.985833333333334</v>
      </c>
    </row>
    <row r="56" spans="5:8" x14ac:dyDescent="0.25">
      <c r="E56" s="5">
        <v>1932</v>
      </c>
      <c r="F56" s="5">
        <v>13.929166666666667</v>
      </c>
      <c r="G56" s="5">
        <v>13.929166666666667</v>
      </c>
      <c r="H56" s="5">
        <v>13.929166666666667</v>
      </c>
    </row>
    <row r="57" spans="5:8" x14ac:dyDescent="0.25">
      <c r="E57" s="5">
        <v>1933</v>
      </c>
      <c r="F57" s="5">
        <v>13.813333333333333</v>
      </c>
      <c r="G57" s="5">
        <v>13.813333333333333</v>
      </c>
      <c r="H57" s="5">
        <v>13.813333333333333</v>
      </c>
    </row>
    <row r="58" spans="5:8" x14ac:dyDescent="0.25">
      <c r="E58" s="5">
        <v>1934</v>
      </c>
      <c r="F58" s="5">
        <v>13.933333333333334</v>
      </c>
      <c r="G58" s="5">
        <v>13.933333333333334</v>
      </c>
      <c r="H58" s="5">
        <v>13.933333333333334</v>
      </c>
    </row>
    <row r="59" spans="5:8" x14ac:dyDescent="0.25">
      <c r="E59" s="5">
        <v>1935</v>
      </c>
      <c r="F59" s="5">
        <v>13.883333333333333</v>
      </c>
      <c r="G59" s="5">
        <v>13.883333333333333</v>
      </c>
      <c r="H59" s="5">
        <v>13.883333333333333</v>
      </c>
    </row>
    <row r="60" spans="5:8" x14ac:dyDescent="0.25">
      <c r="E60" s="5">
        <v>1936</v>
      </c>
      <c r="F60" s="5">
        <v>13.955833333333333</v>
      </c>
      <c r="G60" s="5">
        <v>13.955833333333333</v>
      </c>
      <c r="H60" s="5">
        <v>13.955833333333333</v>
      </c>
    </row>
    <row r="61" spans="5:8" x14ac:dyDescent="0.25">
      <c r="E61" s="5">
        <v>1937</v>
      </c>
      <c r="F61" s="5">
        <v>14.065833333333334</v>
      </c>
      <c r="G61" s="5">
        <v>14.065833333333334</v>
      </c>
      <c r="H61" s="5">
        <v>14.065833333333334</v>
      </c>
    </row>
    <row r="62" spans="5:8" x14ac:dyDescent="0.25">
      <c r="E62" s="5">
        <v>1938</v>
      </c>
      <c r="F62" s="5">
        <v>14.106666666666667</v>
      </c>
      <c r="G62" s="5">
        <v>14.106666666666667</v>
      </c>
      <c r="H62" s="5">
        <v>14.106666666666667</v>
      </c>
    </row>
    <row r="63" spans="5:8" x14ac:dyDescent="0.25">
      <c r="E63" s="5">
        <v>1939</v>
      </c>
      <c r="F63" s="5">
        <v>14.010833333333334</v>
      </c>
      <c r="G63" s="5">
        <v>14.010833333333334</v>
      </c>
      <c r="H63" s="5">
        <v>14.010833333333334</v>
      </c>
    </row>
    <row r="64" spans="5:8" x14ac:dyDescent="0.25">
      <c r="E64" s="5">
        <v>1940</v>
      </c>
      <c r="F64" s="5">
        <v>14.0425</v>
      </c>
      <c r="G64" s="5">
        <v>14.0425</v>
      </c>
      <c r="H64" s="5">
        <v>14.0425</v>
      </c>
    </row>
    <row r="65" spans="5:8" x14ac:dyDescent="0.25">
      <c r="E65" s="5">
        <v>1941</v>
      </c>
      <c r="F65" s="5">
        <v>14.095000000000001</v>
      </c>
      <c r="G65" s="5">
        <v>14.095000000000001</v>
      </c>
      <c r="H65" s="5">
        <v>14.095000000000001</v>
      </c>
    </row>
    <row r="66" spans="5:8" x14ac:dyDescent="0.25">
      <c r="E66" s="5">
        <v>1942</v>
      </c>
      <c r="F66" s="5">
        <v>14.023333333333333</v>
      </c>
      <c r="G66" s="5">
        <v>14.023333333333333</v>
      </c>
      <c r="H66" s="5">
        <v>14.023333333333333</v>
      </c>
    </row>
    <row r="67" spans="5:8" x14ac:dyDescent="0.25">
      <c r="E67" s="5">
        <v>1943</v>
      </c>
      <c r="F67" s="5">
        <v>14.092499999999999</v>
      </c>
      <c r="G67" s="5">
        <v>14.092499999999999</v>
      </c>
      <c r="H67" s="5">
        <v>14.092499999999999</v>
      </c>
    </row>
    <row r="68" spans="5:8" x14ac:dyDescent="0.25">
      <c r="E68" s="5">
        <v>1944</v>
      </c>
      <c r="F68" s="5">
        <v>14.194166666666666</v>
      </c>
      <c r="G68" s="5">
        <v>14.194166666666666</v>
      </c>
      <c r="H68" s="5">
        <v>14.194166666666666</v>
      </c>
    </row>
    <row r="69" spans="5:8" x14ac:dyDescent="0.25">
      <c r="E69" s="5">
        <v>1945</v>
      </c>
      <c r="F69" s="5">
        <v>14.064166666666667</v>
      </c>
      <c r="G69" s="5">
        <v>14.064166666666667</v>
      </c>
      <c r="H69" s="5">
        <v>14.064166666666667</v>
      </c>
    </row>
    <row r="70" spans="5:8" x14ac:dyDescent="0.25">
      <c r="E70" s="5">
        <v>1946</v>
      </c>
      <c r="F70" s="5">
        <v>13.946666666666667</v>
      </c>
      <c r="G70" s="5">
        <v>13.946666666666667</v>
      </c>
      <c r="H70" s="5">
        <v>13.946666666666667</v>
      </c>
    </row>
    <row r="71" spans="5:8" x14ac:dyDescent="0.25">
      <c r="E71" s="5">
        <v>1947</v>
      </c>
      <c r="F71" s="5">
        <v>13.999166666666667</v>
      </c>
      <c r="G71" s="5">
        <v>13.999166666666667</v>
      </c>
      <c r="H71" s="5">
        <v>13.999166666666667</v>
      </c>
    </row>
    <row r="72" spans="5:8" x14ac:dyDescent="0.25">
      <c r="E72" s="5">
        <v>1948</v>
      </c>
      <c r="F72" s="5">
        <v>13.955833333333333</v>
      </c>
      <c r="G72" s="5">
        <v>13.955833333333333</v>
      </c>
      <c r="H72" s="5">
        <v>13.955833333333333</v>
      </c>
    </row>
    <row r="73" spans="5:8" x14ac:dyDescent="0.25">
      <c r="E73" s="5">
        <v>1949</v>
      </c>
      <c r="F73" s="5">
        <v>13.9375</v>
      </c>
      <c r="G73" s="5">
        <v>13.9375</v>
      </c>
      <c r="H73" s="5">
        <v>13.9375</v>
      </c>
    </row>
    <row r="74" spans="5:8" x14ac:dyDescent="0.25">
      <c r="E74" s="5">
        <v>1950</v>
      </c>
      <c r="F74" s="5">
        <v>13.844166666666666</v>
      </c>
      <c r="G74" s="5">
        <v>13.844166666666666</v>
      </c>
      <c r="H74" s="5">
        <v>13.844166666666666</v>
      </c>
    </row>
    <row r="75" spans="5:8" x14ac:dyDescent="0.25">
      <c r="E75" s="5">
        <v>1951</v>
      </c>
      <c r="F75" s="5">
        <v>13.958333333333334</v>
      </c>
      <c r="G75" s="5">
        <v>13.958333333333334</v>
      </c>
      <c r="H75" s="5">
        <v>13.958333333333334</v>
      </c>
    </row>
    <row r="76" spans="5:8" x14ac:dyDescent="0.25">
      <c r="E76" s="5">
        <v>1952</v>
      </c>
      <c r="F76" s="5">
        <v>14.024166666666666</v>
      </c>
      <c r="G76" s="5">
        <v>14.024166666666666</v>
      </c>
      <c r="H76" s="5">
        <v>14.024166666666666</v>
      </c>
    </row>
    <row r="77" spans="5:8" x14ac:dyDescent="0.25">
      <c r="E77" s="5">
        <v>1953</v>
      </c>
      <c r="F77" s="5">
        <v>14.103333333333333</v>
      </c>
      <c r="G77" s="5">
        <v>14.103333333333333</v>
      </c>
      <c r="H77" s="5">
        <v>14.103333333333333</v>
      </c>
    </row>
    <row r="78" spans="5:8" x14ac:dyDescent="0.25">
      <c r="E78" s="5">
        <v>1954</v>
      </c>
      <c r="F78" s="5">
        <v>13.895</v>
      </c>
      <c r="G78" s="5">
        <v>13.895</v>
      </c>
      <c r="H78" s="5">
        <v>13.895</v>
      </c>
    </row>
    <row r="79" spans="5:8" x14ac:dyDescent="0.25">
      <c r="E79" s="5">
        <v>1955</v>
      </c>
      <c r="F79" s="5">
        <v>13.8925</v>
      </c>
      <c r="G79" s="5">
        <v>13.8925</v>
      </c>
      <c r="H79" s="5">
        <v>13.8925</v>
      </c>
    </row>
    <row r="80" spans="5:8" x14ac:dyDescent="0.25">
      <c r="E80" s="5">
        <v>1956</v>
      </c>
      <c r="F80" s="5">
        <v>13.814166666666667</v>
      </c>
      <c r="G80" s="5">
        <v>13.814166666666667</v>
      </c>
      <c r="H80" s="5">
        <v>13.814166666666667</v>
      </c>
    </row>
    <row r="81" spans="5:8" x14ac:dyDescent="0.25">
      <c r="E81" s="5">
        <v>1957</v>
      </c>
      <c r="F81" s="5">
        <v>14.081666666666667</v>
      </c>
      <c r="G81" s="5">
        <v>14.081666666666667</v>
      </c>
      <c r="H81" s="5">
        <v>14.081666666666667</v>
      </c>
    </row>
    <row r="82" spans="5:8" x14ac:dyDescent="0.25">
      <c r="E82" s="5">
        <v>1958</v>
      </c>
      <c r="F82" s="5">
        <v>14.085833333333333</v>
      </c>
      <c r="G82" s="5">
        <v>14.085833333333333</v>
      </c>
      <c r="H82" s="5">
        <v>14.085833333333333</v>
      </c>
    </row>
    <row r="83" spans="5:8" x14ac:dyDescent="0.25">
      <c r="E83" s="5">
        <v>1959</v>
      </c>
      <c r="F83" s="5">
        <v>14.058333333333334</v>
      </c>
      <c r="G83" s="5">
        <v>14.058333333333334</v>
      </c>
      <c r="H83" s="5">
        <v>14.058333333333334</v>
      </c>
    </row>
    <row r="84" spans="5:8" x14ac:dyDescent="0.25">
      <c r="E84" s="5">
        <v>1960</v>
      </c>
      <c r="F84" s="5">
        <v>13.994999999999999</v>
      </c>
      <c r="G84" s="5">
        <v>13.994999999999999</v>
      </c>
      <c r="H84" s="5">
        <v>13.994999999999999</v>
      </c>
    </row>
    <row r="85" spans="5:8" x14ac:dyDescent="0.25">
      <c r="E85" s="5">
        <v>1961</v>
      </c>
      <c r="F85" s="5">
        <v>14.074999999999999</v>
      </c>
      <c r="G85" s="5">
        <v>14.074999999999999</v>
      </c>
      <c r="H85" s="5">
        <v>14.074999999999999</v>
      </c>
    </row>
    <row r="86" spans="5:8" x14ac:dyDescent="0.25">
      <c r="E86" s="5">
        <v>1962</v>
      </c>
      <c r="F86" s="5">
        <v>14.04</v>
      </c>
      <c r="G86" s="5">
        <v>14.04</v>
      </c>
      <c r="H86" s="5">
        <v>14.04</v>
      </c>
    </row>
    <row r="87" spans="5:8" x14ac:dyDescent="0.25">
      <c r="E87" s="5">
        <v>1963</v>
      </c>
      <c r="F87" s="5">
        <v>14.075833333333334</v>
      </c>
      <c r="G87" s="5">
        <v>14.075833333333334</v>
      </c>
      <c r="H87" s="5">
        <v>14.075833333333334</v>
      </c>
    </row>
    <row r="88" spans="5:8" x14ac:dyDescent="0.25">
      <c r="E88" s="5">
        <v>1964</v>
      </c>
      <c r="F88" s="5">
        <v>13.790833333333333</v>
      </c>
      <c r="G88" s="5">
        <v>13.790833333333333</v>
      </c>
      <c r="H88" s="5">
        <v>13.790833333333333</v>
      </c>
    </row>
    <row r="89" spans="5:8" x14ac:dyDescent="0.25">
      <c r="E89" s="5">
        <v>1965</v>
      </c>
      <c r="F89" s="5">
        <v>13.884166666666667</v>
      </c>
      <c r="G89" s="5">
        <v>13.884166666666667</v>
      </c>
      <c r="H89" s="5">
        <v>13.884166666666667</v>
      </c>
    </row>
    <row r="90" spans="5:8" x14ac:dyDescent="0.25">
      <c r="E90" s="5">
        <v>1966</v>
      </c>
      <c r="F90" s="5">
        <v>13.967499999999999</v>
      </c>
      <c r="G90" s="5">
        <v>13.967499999999999</v>
      </c>
      <c r="H90" s="5">
        <v>13.967499999999999</v>
      </c>
    </row>
    <row r="91" spans="5:8" x14ac:dyDescent="0.25">
      <c r="E91" s="5">
        <v>1967</v>
      </c>
      <c r="F91" s="5">
        <v>13.994166666666667</v>
      </c>
      <c r="G91" s="5">
        <v>13.994166666666667</v>
      </c>
      <c r="H91" s="5">
        <v>13.994166666666667</v>
      </c>
    </row>
    <row r="92" spans="5:8" x14ac:dyDescent="0.25">
      <c r="E92" s="5">
        <v>1968</v>
      </c>
      <c r="F92" s="5">
        <v>13.955833333333333</v>
      </c>
      <c r="G92" s="5">
        <v>13.955833333333333</v>
      </c>
      <c r="H92" s="5">
        <v>13.955833333333333</v>
      </c>
    </row>
    <row r="93" spans="5:8" x14ac:dyDescent="0.25">
      <c r="E93" s="5">
        <v>1969</v>
      </c>
      <c r="F93" s="5">
        <v>14.077500000000001</v>
      </c>
      <c r="G93" s="5">
        <v>14.077500000000001</v>
      </c>
      <c r="H93" s="5">
        <v>14.077500000000001</v>
      </c>
    </row>
    <row r="94" spans="5:8" x14ac:dyDescent="0.25">
      <c r="E94" s="5">
        <v>1970</v>
      </c>
      <c r="F94" s="5">
        <v>14.025</v>
      </c>
      <c r="G94" s="5">
        <v>14.025</v>
      </c>
      <c r="H94" s="5">
        <v>14.025</v>
      </c>
    </row>
    <row r="95" spans="5:8" x14ac:dyDescent="0.25">
      <c r="E95" s="5">
        <v>1971</v>
      </c>
      <c r="F95" s="5">
        <v>13.8925</v>
      </c>
      <c r="G95" s="5">
        <v>13.8925</v>
      </c>
      <c r="H95" s="5">
        <v>13.8925</v>
      </c>
    </row>
    <row r="96" spans="5:8" x14ac:dyDescent="0.25">
      <c r="E96" s="5">
        <v>1972</v>
      </c>
      <c r="F96" s="5">
        <v>13.993333333333334</v>
      </c>
      <c r="G96" s="5">
        <v>13.993333333333334</v>
      </c>
      <c r="H96" s="5">
        <v>13.993333333333334</v>
      </c>
    </row>
    <row r="97" spans="5:8" x14ac:dyDescent="0.25">
      <c r="E97" s="5">
        <v>1973</v>
      </c>
      <c r="F97" s="5">
        <v>14.136666666666667</v>
      </c>
      <c r="G97" s="5">
        <v>14.136666666666667</v>
      </c>
      <c r="H97" s="5">
        <v>14.136666666666667</v>
      </c>
    </row>
    <row r="98" spans="5:8" x14ac:dyDescent="0.25">
      <c r="E98" s="5">
        <v>1974</v>
      </c>
      <c r="F98" s="5">
        <v>13.916666666666666</v>
      </c>
      <c r="G98" s="5">
        <v>13.916666666666666</v>
      </c>
      <c r="H98" s="5">
        <v>13.916666666666666</v>
      </c>
    </row>
    <row r="99" spans="5:8" x14ac:dyDescent="0.25">
      <c r="E99" s="5">
        <v>1975</v>
      </c>
      <c r="F99" s="5">
        <v>13.9575</v>
      </c>
      <c r="G99" s="5">
        <v>13.9575</v>
      </c>
      <c r="H99" s="5">
        <v>13.9575</v>
      </c>
    </row>
    <row r="100" spans="5:8" x14ac:dyDescent="0.25">
      <c r="E100" s="5">
        <v>1976</v>
      </c>
      <c r="F100" s="5">
        <v>13.846666666666666</v>
      </c>
      <c r="G100" s="5">
        <v>13.846666666666666</v>
      </c>
      <c r="H100" s="5">
        <v>13.846666666666666</v>
      </c>
    </row>
    <row r="101" spans="5:8" x14ac:dyDescent="0.25">
      <c r="E101" s="5">
        <v>1977</v>
      </c>
      <c r="F101" s="5">
        <v>14.134166666666667</v>
      </c>
      <c r="G101" s="5">
        <v>14.134166666666667</v>
      </c>
      <c r="H101" s="5">
        <v>14.134166666666667</v>
      </c>
    </row>
    <row r="102" spans="5:8" x14ac:dyDescent="0.25">
      <c r="E102" s="5">
        <v>1978</v>
      </c>
      <c r="F102" s="5">
        <v>14.0375</v>
      </c>
      <c r="G102" s="5">
        <v>14.0375</v>
      </c>
      <c r="H102" s="5">
        <v>14.0375</v>
      </c>
    </row>
    <row r="103" spans="5:8" x14ac:dyDescent="0.25">
      <c r="E103" s="5">
        <v>1979</v>
      </c>
      <c r="F103" s="5">
        <v>14.0975</v>
      </c>
      <c r="G103" s="5">
        <v>14.0975</v>
      </c>
      <c r="H103" s="5">
        <v>14.0975</v>
      </c>
    </row>
    <row r="104" spans="5:8" x14ac:dyDescent="0.25">
      <c r="E104" s="5">
        <v>1980</v>
      </c>
      <c r="F104" s="5">
        <v>14.198333333333334</v>
      </c>
      <c r="G104" s="5">
        <v>14.198333333333334</v>
      </c>
      <c r="H104" s="5">
        <v>14.198333333333334</v>
      </c>
    </row>
    <row r="105" spans="5:8" x14ac:dyDescent="0.25">
      <c r="E105" s="5">
        <v>1981</v>
      </c>
      <c r="F105" s="5">
        <v>14.265000000000001</v>
      </c>
      <c r="G105" s="5">
        <v>14.265000000000001</v>
      </c>
      <c r="H105" s="5">
        <v>14.265000000000001</v>
      </c>
    </row>
    <row r="106" spans="5:8" x14ac:dyDescent="0.25">
      <c r="E106" s="5">
        <v>1982</v>
      </c>
      <c r="F106" s="5">
        <v>14.055</v>
      </c>
      <c r="G106" s="5">
        <v>14.055</v>
      </c>
      <c r="H106" s="5">
        <v>14.055</v>
      </c>
    </row>
    <row r="107" spans="5:8" x14ac:dyDescent="0.25">
      <c r="E107" s="5">
        <v>1983</v>
      </c>
      <c r="F107" s="5">
        <v>14.260833333333334</v>
      </c>
      <c r="G107" s="5">
        <v>14.260833333333334</v>
      </c>
      <c r="H107" s="5">
        <v>14.260833333333334</v>
      </c>
    </row>
    <row r="108" spans="5:8" x14ac:dyDescent="0.25">
      <c r="E108" s="5">
        <v>1984</v>
      </c>
      <c r="F108" s="5">
        <v>14.095000000000001</v>
      </c>
      <c r="G108" s="5">
        <v>14.095000000000001</v>
      </c>
      <c r="H108" s="5">
        <v>14.095000000000001</v>
      </c>
    </row>
    <row r="109" spans="5:8" x14ac:dyDescent="0.25">
      <c r="E109" s="5">
        <v>1985</v>
      </c>
      <c r="F109" s="5">
        <v>14.053333333333333</v>
      </c>
      <c r="G109" s="5">
        <v>14.053333333333333</v>
      </c>
      <c r="H109" s="5">
        <v>14.053333333333333</v>
      </c>
    </row>
    <row r="110" spans="5:8" x14ac:dyDescent="0.25">
      <c r="E110" s="5">
        <v>1986</v>
      </c>
      <c r="F110" s="5">
        <v>14.1275</v>
      </c>
      <c r="G110" s="5">
        <v>14.1275</v>
      </c>
      <c r="H110" s="5">
        <v>14.1275</v>
      </c>
    </row>
    <row r="111" spans="5:8" x14ac:dyDescent="0.25">
      <c r="E111" s="5">
        <v>1987</v>
      </c>
      <c r="F111" s="5">
        <v>14.276666666666667</v>
      </c>
      <c r="G111" s="5">
        <v>14.276666666666667</v>
      </c>
      <c r="H111" s="5">
        <v>14.276666666666667</v>
      </c>
    </row>
    <row r="112" spans="5:8" x14ac:dyDescent="0.25">
      <c r="E112" s="5">
        <v>1988</v>
      </c>
      <c r="F112" s="5">
        <v>14.33</v>
      </c>
      <c r="G112" s="5">
        <v>14.33</v>
      </c>
      <c r="H112" s="5">
        <v>14.33</v>
      </c>
    </row>
    <row r="113" spans="5:8" x14ac:dyDescent="0.25">
      <c r="E113" s="5">
        <v>1989</v>
      </c>
      <c r="F113" s="5">
        <v>14.209166666666667</v>
      </c>
      <c r="G113" s="5">
        <v>14.209166666666667</v>
      </c>
      <c r="H113" s="5">
        <v>14.209166666666667</v>
      </c>
    </row>
    <row r="114" spans="5:8" x14ac:dyDescent="0.25">
      <c r="E114" s="5">
        <v>1990</v>
      </c>
      <c r="F114" s="5">
        <v>14.361666666666666</v>
      </c>
      <c r="G114" s="5">
        <v>14.361666666666666</v>
      </c>
      <c r="H114" s="5">
        <v>14.361666666666666</v>
      </c>
    </row>
    <row r="115" spans="5:8" x14ac:dyDescent="0.25">
      <c r="E115" s="5">
        <v>1991</v>
      </c>
      <c r="F115" s="5">
        <v>14.351666666666667</v>
      </c>
      <c r="G115" s="5">
        <v>14.351666666666667</v>
      </c>
      <c r="H115" s="5">
        <v>14.351666666666667</v>
      </c>
    </row>
    <row r="116" spans="5:8" x14ac:dyDescent="0.25">
      <c r="E116" s="5">
        <v>1992</v>
      </c>
      <c r="F116" s="5">
        <v>14.125</v>
      </c>
      <c r="G116" s="5">
        <v>14.125</v>
      </c>
      <c r="H116" s="5">
        <v>14.125</v>
      </c>
    </row>
    <row r="117" spans="5:8" x14ac:dyDescent="0.25">
      <c r="E117" s="5">
        <v>1993</v>
      </c>
      <c r="F117" s="5">
        <v>14.135</v>
      </c>
      <c r="G117" s="5">
        <v>14.135</v>
      </c>
      <c r="H117" s="5">
        <v>14.135</v>
      </c>
    </row>
    <row r="118" spans="5:8" x14ac:dyDescent="0.25">
      <c r="E118" s="5">
        <v>1994</v>
      </c>
      <c r="F118" s="5">
        <v>14.236666666666666</v>
      </c>
      <c r="G118" s="5">
        <v>14.236666666666666</v>
      </c>
      <c r="H118" s="5">
        <v>14.236666666666666</v>
      </c>
    </row>
    <row r="119" spans="5:8" x14ac:dyDescent="0.25">
      <c r="E119" s="5">
        <v>1995</v>
      </c>
      <c r="F119" s="5">
        <v>14.387499999999999</v>
      </c>
      <c r="G119" s="5">
        <v>14.387499999999999</v>
      </c>
      <c r="H119" s="5">
        <v>14.387499999999999</v>
      </c>
    </row>
    <row r="120" spans="5:8" x14ac:dyDescent="0.25">
      <c r="E120" s="5">
        <v>1996</v>
      </c>
      <c r="F120" s="5">
        <v>14.294166666666667</v>
      </c>
      <c r="G120" s="5">
        <v>14.294166666666667</v>
      </c>
      <c r="H120" s="5">
        <v>14.294166666666667</v>
      </c>
    </row>
    <row r="121" spans="5:8" x14ac:dyDescent="0.25">
      <c r="E121" s="5">
        <v>1997</v>
      </c>
      <c r="F121" s="5">
        <v>14.41</v>
      </c>
      <c r="G121" s="5">
        <v>14.41</v>
      </c>
      <c r="H121" s="5">
        <v>14.41</v>
      </c>
    </row>
    <row r="122" spans="5:8" x14ac:dyDescent="0.25">
      <c r="E122" s="5">
        <v>1998</v>
      </c>
      <c r="F122" s="5">
        <v>14.58</v>
      </c>
      <c r="G122" s="5">
        <v>14.58</v>
      </c>
      <c r="H122" s="5">
        <v>14.58</v>
      </c>
    </row>
    <row r="123" spans="5:8" x14ac:dyDescent="0.25">
      <c r="E123" s="5">
        <v>1999</v>
      </c>
      <c r="F123" s="5">
        <v>14.328333333333333</v>
      </c>
      <c r="G123" s="5">
        <v>14.328333333333333</v>
      </c>
      <c r="H123" s="5">
        <v>14.328333333333333</v>
      </c>
    </row>
    <row r="124" spans="5:8" x14ac:dyDescent="0.25">
      <c r="E124" s="5">
        <v>2000</v>
      </c>
      <c r="F124" s="5">
        <v>14.349166666666667</v>
      </c>
      <c r="G124" s="5">
        <v>14.349166666666667</v>
      </c>
      <c r="H124" s="5">
        <v>14.349166666666667</v>
      </c>
    </row>
    <row r="125" spans="5:8" x14ac:dyDescent="0.25">
      <c r="E125" s="5">
        <v>2001</v>
      </c>
      <c r="F125" s="5">
        <v>14.481666666666667</v>
      </c>
      <c r="G125" s="5">
        <v>14.481666666666667</v>
      </c>
      <c r="H125" s="5">
        <v>14.481666666666667</v>
      </c>
    </row>
    <row r="126" spans="5:8" x14ac:dyDescent="0.25">
      <c r="E126" s="5">
        <v>2002</v>
      </c>
      <c r="F126" s="5">
        <v>14.561666666666667</v>
      </c>
      <c r="G126" s="5">
        <v>14.561666666666667</v>
      </c>
      <c r="H126" s="5">
        <v>14.561666666666667</v>
      </c>
    </row>
    <row r="127" spans="5:8" x14ac:dyDescent="0.25">
      <c r="E127" s="5">
        <v>2003</v>
      </c>
      <c r="F127" s="5">
        <v>14.554166666666667</v>
      </c>
      <c r="G127" s="5">
        <v>14.554166666666667</v>
      </c>
      <c r="H127" s="5">
        <v>14.554166666666667</v>
      </c>
    </row>
    <row r="128" spans="5:8" x14ac:dyDescent="0.25">
      <c r="E128" s="5">
        <v>2004</v>
      </c>
      <c r="F128" s="5">
        <v>14.481666666666667</v>
      </c>
      <c r="G128" s="5">
        <v>14.481666666666667</v>
      </c>
      <c r="H128" s="5">
        <v>14.481666666666667</v>
      </c>
    </row>
    <row r="129" spans="5:8" x14ac:dyDescent="0.25">
      <c r="E129" s="5">
        <v>2005</v>
      </c>
      <c r="F129" s="5">
        <v>14.6175</v>
      </c>
      <c r="G129" s="5">
        <v>14.6175</v>
      </c>
      <c r="H129" s="5">
        <v>14.6175</v>
      </c>
    </row>
    <row r="130" spans="5:8" x14ac:dyDescent="0.25">
      <c r="E130" s="5">
        <v>2006</v>
      </c>
      <c r="F130" s="5">
        <v>14.550833333333333</v>
      </c>
      <c r="G130" s="5">
        <v>14.550833333333333</v>
      </c>
      <c r="H130" s="5">
        <v>14.550833333333333</v>
      </c>
    </row>
    <row r="131" spans="5:8" x14ac:dyDescent="0.25">
      <c r="E131" s="5">
        <v>2007</v>
      </c>
      <c r="F131" s="5">
        <v>14.580833333333333</v>
      </c>
      <c r="G131" s="5">
        <v>14.580833333333333</v>
      </c>
      <c r="H131" s="5">
        <v>14.580833333333333</v>
      </c>
    </row>
    <row r="132" spans="5:8" x14ac:dyDescent="0.25">
      <c r="E132" s="5">
        <v>2008</v>
      </c>
      <c r="F132" s="5">
        <v>14.434166666666666</v>
      </c>
      <c r="G132" s="5">
        <v>14.434166666666666</v>
      </c>
      <c r="H132" s="5">
        <v>14.434166666666666</v>
      </c>
    </row>
    <row r="133" spans="5:8" x14ac:dyDescent="0.25">
      <c r="E133" s="5">
        <v>2009</v>
      </c>
      <c r="F133" s="5">
        <v>14.565</v>
      </c>
      <c r="G133" s="5">
        <v>14.565</v>
      </c>
      <c r="H133" s="5">
        <v>14.565</v>
      </c>
    </row>
    <row r="134" spans="5:8" x14ac:dyDescent="0.25">
      <c r="E134" s="5">
        <v>2010</v>
      </c>
      <c r="F134" s="5">
        <v>14.624166666666667</v>
      </c>
      <c r="G134" s="5">
        <v>14.624166666666667</v>
      </c>
      <c r="H134" s="5">
        <v>14.624166666666667</v>
      </c>
    </row>
    <row r="135" spans="5:8" x14ac:dyDescent="0.25">
      <c r="E135" s="5">
        <v>2011</v>
      </c>
      <c r="F135" s="5">
        <v>14.505833333333333</v>
      </c>
      <c r="G135" s="5">
        <v>14.505833333333333</v>
      </c>
      <c r="H135" s="5">
        <v>14.505833333333333</v>
      </c>
    </row>
  </sheetData>
  <conditionalFormatting sqref="F5:F135">
    <cfRule type="top10" dxfId="32" priority="5" rank="20"/>
  </conditionalFormatting>
  <conditionalFormatting sqref="G5:G135">
    <cfRule type="top10" dxfId="31" priority="3" percent="1" bottom="1" rank="10"/>
    <cfRule type="top10" dxfId="30" priority="4" percent="1" rank="10"/>
  </conditionalFormatting>
  <conditionalFormatting sqref="H5:H135">
    <cfRule type="aboveAverage" dxfId="29" priority="1" aboveAverage="0"/>
    <cfRule type="aboveAverage" dxfId="28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4D75-48E5-4CFF-8B21-D73423B73386}">
  <sheetPr codeName="Sheet11"/>
  <dimension ref="A1:D138"/>
  <sheetViews>
    <sheetView topLeftCell="A2" zoomScale="80" zoomScaleNormal="80" workbookViewId="0">
      <selection activeCell="A2" sqref="A2"/>
    </sheetView>
  </sheetViews>
  <sheetFormatPr defaultRowHeight="14.1" customHeight="1" x14ac:dyDescent="0.25"/>
  <cols>
    <col min="1" max="2" width="9.140625" style="5"/>
    <col min="3" max="3" width="18" style="5" customWidth="1"/>
    <col min="4" max="4" width="14.28515625" style="5" customWidth="1"/>
    <col min="5" max="16384" width="9.140625" style="5"/>
  </cols>
  <sheetData>
    <row r="1" spans="1:4" ht="6" hidden="1" customHeight="1" x14ac:dyDescent="0.25">
      <c r="A1" s="5" t="s">
        <v>36</v>
      </c>
    </row>
    <row r="2" spans="1:4" ht="31.5" customHeight="1" x14ac:dyDescent="0.25">
      <c r="A2" s="5" t="s">
        <v>18</v>
      </c>
      <c r="B2" s="5" t="s">
        <v>37</v>
      </c>
      <c r="C2" s="10" t="s">
        <v>38</v>
      </c>
      <c r="D2" s="10" t="s">
        <v>39</v>
      </c>
    </row>
    <row r="3" spans="1:4" ht="14.1" customHeight="1" x14ac:dyDescent="0.25">
      <c r="A3" s="5">
        <v>1880</v>
      </c>
      <c r="B3" s="5">
        <v>-0.2</v>
      </c>
      <c r="C3" s="5">
        <v>-0.2</v>
      </c>
      <c r="D3" s="5">
        <v>-0.2</v>
      </c>
    </row>
    <row r="4" spans="1:4" ht="14.1" customHeight="1" x14ac:dyDescent="0.25">
      <c r="A4" s="5">
        <v>1881</v>
      </c>
      <c r="B4" s="5">
        <v>-0.11</v>
      </c>
      <c r="C4" s="5">
        <v>-0.11</v>
      </c>
      <c r="D4" s="5">
        <v>-0.11</v>
      </c>
    </row>
    <row r="5" spans="1:4" ht="14.1" customHeight="1" x14ac:dyDescent="0.25">
      <c r="A5" s="5">
        <v>1882</v>
      </c>
      <c r="B5" s="5">
        <v>-0.1</v>
      </c>
      <c r="C5" s="5">
        <v>-0.1</v>
      </c>
      <c r="D5" s="5">
        <v>-0.1</v>
      </c>
    </row>
    <row r="6" spans="1:4" ht="14.1" customHeight="1" x14ac:dyDescent="0.25">
      <c r="A6" s="5">
        <v>1883</v>
      </c>
      <c r="B6" s="5">
        <v>-0.2</v>
      </c>
      <c r="C6" s="5">
        <v>-0.2</v>
      </c>
      <c r="D6" s="5">
        <v>-0.2</v>
      </c>
    </row>
    <row r="7" spans="1:4" ht="14.1" customHeight="1" x14ac:dyDescent="0.25">
      <c r="A7" s="5">
        <v>1884</v>
      </c>
      <c r="B7" s="5">
        <v>-0.27</v>
      </c>
      <c r="C7" s="5">
        <v>-0.27</v>
      </c>
      <c r="D7" s="5">
        <v>-0.27</v>
      </c>
    </row>
    <row r="8" spans="1:4" ht="14.1" customHeight="1" x14ac:dyDescent="0.25">
      <c r="A8" s="5">
        <v>1885</v>
      </c>
      <c r="B8" s="5">
        <v>-0.31</v>
      </c>
      <c r="C8" s="5">
        <v>-0.31</v>
      </c>
      <c r="D8" s="5">
        <v>-0.31</v>
      </c>
    </row>
    <row r="9" spans="1:4" ht="14.1" customHeight="1" x14ac:dyDescent="0.25">
      <c r="A9" s="5">
        <v>1886</v>
      </c>
      <c r="B9" s="5">
        <v>-0.3</v>
      </c>
      <c r="C9" s="5">
        <v>-0.3</v>
      </c>
      <c r="D9" s="5">
        <v>-0.3</v>
      </c>
    </row>
    <row r="10" spans="1:4" ht="14.1" customHeight="1" x14ac:dyDescent="0.25">
      <c r="A10" s="5">
        <v>1887</v>
      </c>
      <c r="B10" s="5">
        <v>-0.33</v>
      </c>
      <c r="C10" s="5">
        <v>-0.33</v>
      </c>
      <c r="D10" s="5">
        <v>-0.33</v>
      </c>
    </row>
    <row r="11" spans="1:4" ht="14.1" customHeight="1" x14ac:dyDescent="0.25">
      <c r="A11" s="5">
        <v>1888</v>
      </c>
      <c r="B11" s="5">
        <v>-0.2</v>
      </c>
      <c r="C11" s="5">
        <v>-0.2</v>
      </c>
      <c r="D11" s="5">
        <v>-0.2</v>
      </c>
    </row>
    <row r="12" spans="1:4" ht="14.1" customHeight="1" x14ac:dyDescent="0.25">
      <c r="A12" s="5">
        <v>1889</v>
      </c>
      <c r="B12" s="5">
        <v>-0.11</v>
      </c>
      <c r="C12" s="5">
        <v>-0.11</v>
      </c>
      <c r="D12" s="5">
        <v>-0.11</v>
      </c>
    </row>
    <row r="13" spans="1:4" ht="14.1" customHeight="1" x14ac:dyDescent="0.25">
      <c r="A13" s="5">
        <v>1890</v>
      </c>
      <c r="B13" s="5">
        <v>-0.37</v>
      </c>
      <c r="C13" s="5">
        <v>-0.37</v>
      </c>
      <c r="D13" s="5">
        <v>-0.37</v>
      </c>
    </row>
    <row r="14" spans="1:4" ht="14.1" hidden="1" customHeight="1" x14ac:dyDescent="0.25">
      <c r="A14" s="5">
        <v>1891</v>
      </c>
      <c r="B14" s="5">
        <v>-0.24</v>
      </c>
      <c r="C14" s="5">
        <v>-0.24</v>
      </c>
      <c r="D14" s="5">
        <v>-0.24</v>
      </c>
    </row>
    <row r="15" spans="1:4" ht="14.1" hidden="1" customHeight="1" x14ac:dyDescent="0.25">
      <c r="A15" s="5">
        <v>1892</v>
      </c>
      <c r="B15" s="5">
        <v>-0.27</v>
      </c>
      <c r="C15" s="5">
        <v>-0.27</v>
      </c>
      <c r="D15" s="5">
        <v>-0.27</v>
      </c>
    </row>
    <row r="16" spans="1:4" ht="14.1" hidden="1" customHeight="1" x14ac:dyDescent="0.25">
      <c r="A16" s="5">
        <v>1893</v>
      </c>
      <c r="B16" s="5">
        <v>-0.3</v>
      </c>
      <c r="C16" s="5">
        <v>-0.3</v>
      </c>
      <c r="D16" s="5">
        <v>-0.3</v>
      </c>
    </row>
    <row r="17" spans="1:4" ht="14.1" hidden="1" customHeight="1" x14ac:dyDescent="0.25">
      <c r="A17" s="5">
        <v>1894</v>
      </c>
      <c r="B17" s="5">
        <v>-0.31</v>
      </c>
      <c r="C17" s="5">
        <v>-0.31</v>
      </c>
      <c r="D17" s="5">
        <v>-0.31</v>
      </c>
    </row>
    <row r="18" spans="1:4" ht="14.1" hidden="1" customHeight="1" x14ac:dyDescent="0.25">
      <c r="A18" s="5">
        <v>1895</v>
      </c>
      <c r="B18" s="5">
        <v>-0.22</v>
      </c>
      <c r="C18" s="5">
        <v>-0.22</v>
      </c>
      <c r="D18" s="5">
        <v>-0.22</v>
      </c>
    </row>
    <row r="19" spans="1:4" ht="14.1" hidden="1" customHeight="1" x14ac:dyDescent="0.25">
      <c r="A19" s="5">
        <v>1896</v>
      </c>
      <c r="B19" s="5">
        <v>-0.15</v>
      </c>
      <c r="C19" s="5">
        <v>-0.15</v>
      </c>
      <c r="D19" s="5">
        <v>-0.15</v>
      </c>
    </row>
    <row r="20" spans="1:4" ht="14.1" hidden="1" customHeight="1" x14ac:dyDescent="0.25">
      <c r="A20" s="5">
        <v>1897</v>
      </c>
      <c r="B20" s="5">
        <v>-0.11</v>
      </c>
      <c r="C20" s="5">
        <v>-0.11</v>
      </c>
      <c r="D20" s="5">
        <v>-0.11</v>
      </c>
    </row>
    <row r="21" spans="1:4" ht="14.1" hidden="1" customHeight="1" x14ac:dyDescent="0.25">
      <c r="A21" s="5">
        <v>1898</v>
      </c>
      <c r="B21" s="5">
        <v>-0.28000000000000003</v>
      </c>
      <c r="C21" s="5">
        <v>-0.28000000000000003</v>
      </c>
      <c r="D21" s="5">
        <v>-0.28000000000000003</v>
      </c>
    </row>
    <row r="22" spans="1:4" ht="14.1" hidden="1" customHeight="1" x14ac:dyDescent="0.25">
      <c r="A22" s="5">
        <v>1899</v>
      </c>
      <c r="B22" s="5">
        <v>-0.16</v>
      </c>
      <c r="C22" s="5">
        <v>-0.16</v>
      </c>
      <c r="D22" s="5">
        <v>-0.16</v>
      </c>
    </row>
    <row r="23" spans="1:4" ht="14.1" hidden="1" customHeight="1" x14ac:dyDescent="0.25">
      <c r="A23" s="5">
        <v>1900</v>
      </c>
      <c r="B23" s="5">
        <v>-0.09</v>
      </c>
      <c r="C23" s="5">
        <v>-0.09</v>
      </c>
      <c r="D23" s="5">
        <v>-0.09</v>
      </c>
    </row>
    <row r="24" spans="1:4" ht="14.1" hidden="1" customHeight="1" x14ac:dyDescent="0.25">
      <c r="A24" s="5">
        <v>1901</v>
      </c>
      <c r="B24" s="5">
        <v>-0.14000000000000001</v>
      </c>
      <c r="C24" s="5">
        <v>-0.14000000000000001</v>
      </c>
      <c r="D24" s="5">
        <v>-0.14000000000000001</v>
      </c>
    </row>
    <row r="25" spans="1:4" ht="14.1" hidden="1" customHeight="1" x14ac:dyDescent="0.25">
      <c r="A25" s="5">
        <v>1902</v>
      </c>
      <c r="B25" s="5">
        <v>-0.27</v>
      </c>
      <c r="C25" s="5">
        <v>-0.27</v>
      </c>
      <c r="D25" s="5">
        <v>-0.27</v>
      </c>
    </row>
    <row r="26" spans="1:4" ht="14.1" hidden="1" customHeight="1" x14ac:dyDescent="0.25">
      <c r="A26" s="5">
        <v>1903</v>
      </c>
      <c r="B26" s="5">
        <v>-0.35</v>
      </c>
      <c r="C26" s="5">
        <v>-0.35</v>
      </c>
      <c r="D26" s="5">
        <v>-0.35</v>
      </c>
    </row>
    <row r="27" spans="1:4" ht="14.1" hidden="1" customHeight="1" x14ac:dyDescent="0.25">
      <c r="A27" s="5">
        <v>1904</v>
      </c>
      <c r="B27" s="5">
        <v>-0.44</v>
      </c>
      <c r="C27" s="5">
        <v>-0.44</v>
      </c>
      <c r="D27" s="5">
        <v>-0.44</v>
      </c>
    </row>
    <row r="28" spans="1:4" ht="14.1" hidden="1" customHeight="1" x14ac:dyDescent="0.25">
      <c r="A28" s="5">
        <v>1905</v>
      </c>
      <c r="B28" s="5">
        <v>-0.28000000000000003</v>
      </c>
      <c r="C28" s="5">
        <v>-0.28000000000000003</v>
      </c>
      <c r="D28" s="5">
        <v>-0.28000000000000003</v>
      </c>
    </row>
    <row r="29" spans="1:4" ht="14.1" hidden="1" customHeight="1" x14ac:dyDescent="0.25">
      <c r="A29" s="5">
        <v>1906</v>
      </c>
      <c r="B29" s="5">
        <v>-0.22</v>
      </c>
      <c r="C29" s="5">
        <v>-0.22</v>
      </c>
      <c r="D29" s="5">
        <v>-0.22</v>
      </c>
    </row>
    <row r="30" spans="1:4" ht="14.1" hidden="1" customHeight="1" x14ac:dyDescent="0.25">
      <c r="A30" s="5">
        <v>1907</v>
      </c>
      <c r="B30" s="5">
        <v>-0.4</v>
      </c>
      <c r="C30" s="5">
        <v>-0.4</v>
      </c>
      <c r="D30" s="5">
        <v>-0.4</v>
      </c>
    </row>
    <row r="31" spans="1:4" ht="14.1" hidden="1" customHeight="1" x14ac:dyDescent="0.25">
      <c r="A31" s="5">
        <v>1908</v>
      </c>
      <c r="B31" s="5">
        <v>-0.43</v>
      </c>
      <c r="C31" s="5">
        <v>-0.43</v>
      </c>
      <c r="D31" s="5">
        <v>-0.43</v>
      </c>
    </row>
    <row r="32" spans="1:4" ht="14.1" hidden="1" customHeight="1" x14ac:dyDescent="0.25">
      <c r="A32" s="5">
        <v>1909</v>
      </c>
      <c r="B32" s="5">
        <v>-0.47</v>
      </c>
      <c r="C32" s="5">
        <v>-0.47</v>
      </c>
      <c r="D32" s="5">
        <v>-0.47</v>
      </c>
    </row>
    <row r="33" spans="1:4" ht="14.1" hidden="1" customHeight="1" x14ac:dyDescent="0.25">
      <c r="A33" s="5">
        <v>1910</v>
      </c>
      <c r="B33" s="5">
        <v>-0.42</v>
      </c>
      <c r="C33" s="5">
        <v>-0.42</v>
      </c>
      <c r="D33" s="5">
        <v>-0.42</v>
      </c>
    </row>
    <row r="34" spans="1:4" ht="14.1" hidden="1" customHeight="1" x14ac:dyDescent="0.25">
      <c r="A34" s="5">
        <v>1911</v>
      </c>
      <c r="B34" s="5">
        <v>-0.44</v>
      </c>
      <c r="C34" s="5">
        <v>-0.44</v>
      </c>
      <c r="D34" s="5">
        <v>-0.44</v>
      </c>
    </row>
    <row r="35" spans="1:4" ht="14.1" hidden="1" customHeight="1" x14ac:dyDescent="0.25">
      <c r="A35" s="5">
        <v>1912</v>
      </c>
      <c r="B35" s="5">
        <v>-0.35</v>
      </c>
      <c r="C35" s="5">
        <v>-0.35</v>
      </c>
      <c r="D35" s="5">
        <v>-0.35</v>
      </c>
    </row>
    <row r="36" spans="1:4" ht="14.1" hidden="1" customHeight="1" x14ac:dyDescent="0.25">
      <c r="A36" s="5">
        <v>1913</v>
      </c>
      <c r="B36" s="5">
        <v>-0.34</v>
      </c>
      <c r="C36" s="5">
        <v>-0.34</v>
      </c>
      <c r="D36" s="5">
        <v>-0.34</v>
      </c>
    </row>
    <row r="37" spans="1:4" ht="14.1" hidden="1" customHeight="1" x14ac:dyDescent="0.25">
      <c r="A37" s="5">
        <v>1914</v>
      </c>
      <c r="B37" s="5">
        <v>-0.16</v>
      </c>
      <c r="C37" s="5">
        <v>-0.16</v>
      </c>
      <c r="D37" s="5">
        <v>-0.16</v>
      </c>
    </row>
    <row r="38" spans="1:4" ht="14.1" hidden="1" customHeight="1" x14ac:dyDescent="0.25">
      <c r="A38" s="5">
        <v>1915</v>
      </c>
      <c r="B38" s="5">
        <v>-0.11</v>
      </c>
      <c r="C38" s="5">
        <v>-0.11</v>
      </c>
      <c r="D38" s="5">
        <v>-0.11</v>
      </c>
    </row>
    <row r="39" spans="1:4" ht="14.1" hidden="1" customHeight="1" x14ac:dyDescent="0.25">
      <c r="A39" s="5">
        <v>1916</v>
      </c>
      <c r="B39" s="5">
        <v>-0.33</v>
      </c>
      <c r="C39" s="5">
        <v>-0.33</v>
      </c>
      <c r="D39" s="5">
        <v>-0.33</v>
      </c>
    </row>
    <row r="40" spans="1:4" ht="14.1" hidden="1" customHeight="1" x14ac:dyDescent="0.25">
      <c r="A40" s="5">
        <v>1917</v>
      </c>
      <c r="B40" s="5">
        <v>-0.4</v>
      </c>
      <c r="C40" s="5">
        <v>-0.4</v>
      </c>
      <c r="D40" s="5">
        <v>-0.4</v>
      </c>
    </row>
    <row r="41" spans="1:4" ht="14.1" hidden="1" customHeight="1" x14ac:dyDescent="0.25">
      <c r="A41" s="5">
        <v>1918</v>
      </c>
      <c r="B41" s="5">
        <v>-0.25</v>
      </c>
      <c r="C41" s="5">
        <v>-0.25</v>
      </c>
      <c r="D41" s="5">
        <v>-0.25</v>
      </c>
    </row>
    <row r="42" spans="1:4" ht="14.1" hidden="1" customHeight="1" x14ac:dyDescent="0.25">
      <c r="A42" s="5">
        <v>1919</v>
      </c>
      <c r="B42" s="5">
        <v>-0.22</v>
      </c>
      <c r="C42" s="5">
        <v>-0.22</v>
      </c>
      <c r="D42" s="5">
        <v>-0.22</v>
      </c>
    </row>
    <row r="43" spans="1:4" ht="14.1" hidden="1" customHeight="1" x14ac:dyDescent="0.25">
      <c r="A43" s="5">
        <v>1920</v>
      </c>
      <c r="B43" s="5">
        <v>-0.26</v>
      </c>
      <c r="C43" s="5">
        <v>-0.26</v>
      </c>
      <c r="D43" s="5">
        <v>-0.26</v>
      </c>
    </row>
    <row r="44" spans="1:4" ht="14.1" hidden="1" customHeight="1" x14ac:dyDescent="0.25">
      <c r="A44" s="5">
        <v>1921</v>
      </c>
      <c r="B44" s="5">
        <v>-0.21</v>
      </c>
      <c r="C44" s="5">
        <v>-0.21</v>
      </c>
      <c r="D44" s="5">
        <v>-0.21</v>
      </c>
    </row>
    <row r="45" spans="1:4" ht="14.1" hidden="1" customHeight="1" x14ac:dyDescent="0.25">
      <c r="A45" s="5">
        <v>1922</v>
      </c>
      <c r="B45" s="5">
        <v>-0.27</v>
      </c>
      <c r="C45" s="5">
        <v>-0.27</v>
      </c>
      <c r="D45" s="5">
        <v>-0.27</v>
      </c>
    </row>
    <row r="46" spans="1:4" ht="14.1" hidden="1" customHeight="1" x14ac:dyDescent="0.25">
      <c r="A46" s="5">
        <v>1923</v>
      </c>
      <c r="B46" s="5">
        <v>-0.23</v>
      </c>
      <c r="C46" s="5">
        <v>-0.23</v>
      </c>
      <c r="D46" s="5">
        <v>-0.23</v>
      </c>
    </row>
    <row r="47" spans="1:4" ht="14.1" hidden="1" customHeight="1" x14ac:dyDescent="0.25">
      <c r="A47" s="5">
        <v>1924</v>
      </c>
      <c r="B47" s="5">
        <v>-0.27</v>
      </c>
      <c r="C47" s="5">
        <v>-0.27</v>
      </c>
      <c r="D47" s="5">
        <v>-0.27</v>
      </c>
    </row>
    <row r="48" spans="1:4" ht="14.1" hidden="1" customHeight="1" x14ac:dyDescent="0.25">
      <c r="A48" s="5">
        <v>1925</v>
      </c>
      <c r="B48" s="5">
        <v>-0.2</v>
      </c>
      <c r="C48" s="5">
        <v>-0.2</v>
      </c>
      <c r="D48" s="5">
        <v>-0.2</v>
      </c>
    </row>
    <row r="49" spans="1:4" ht="14.1" hidden="1" customHeight="1" x14ac:dyDescent="0.25">
      <c r="A49" s="5">
        <v>1926</v>
      </c>
      <c r="B49" s="5">
        <v>-0.09</v>
      </c>
      <c r="C49" s="5">
        <v>-0.09</v>
      </c>
      <c r="D49" s="5">
        <v>-0.09</v>
      </c>
    </row>
    <row r="50" spans="1:4" ht="14.1" hidden="1" customHeight="1" x14ac:dyDescent="0.25">
      <c r="A50" s="5">
        <v>1927</v>
      </c>
      <c r="B50" s="5">
        <v>-0.21</v>
      </c>
      <c r="C50" s="5">
        <v>-0.21</v>
      </c>
      <c r="D50" s="5">
        <v>-0.21</v>
      </c>
    </row>
    <row r="51" spans="1:4" ht="14.1" hidden="1" customHeight="1" x14ac:dyDescent="0.25">
      <c r="A51" s="5">
        <v>1928</v>
      </c>
      <c r="B51" s="5">
        <v>-0.21</v>
      </c>
      <c r="C51" s="5">
        <v>-0.21</v>
      </c>
      <c r="D51" s="5">
        <v>-0.21</v>
      </c>
    </row>
    <row r="52" spans="1:4" ht="14.1" hidden="1" customHeight="1" x14ac:dyDescent="0.25">
      <c r="A52" s="5">
        <v>1929</v>
      </c>
      <c r="B52" s="5">
        <v>-0.36</v>
      </c>
      <c r="C52" s="5">
        <v>-0.36</v>
      </c>
      <c r="D52" s="5">
        <v>-0.36</v>
      </c>
    </row>
    <row r="53" spans="1:4" ht="14.1" hidden="1" customHeight="1" x14ac:dyDescent="0.25">
      <c r="A53" s="5">
        <v>1930</v>
      </c>
      <c r="B53" s="5">
        <v>-0.14000000000000001</v>
      </c>
      <c r="C53" s="5">
        <v>-0.14000000000000001</v>
      </c>
      <c r="D53" s="5">
        <v>-0.14000000000000001</v>
      </c>
    </row>
    <row r="54" spans="1:4" ht="14.1" hidden="1" customHeight="1" x14ac:dyDescent="0.25">
      <c r="A54" s="5">
        <v>1931</v>
      </c>
      <c r="B54" s="5">
        <v>-0.09</v>
      </c>
      <c r="C54" s="5">
        <v>-0.09</v>
      </c>
      <c r="D54" s="5">
        <v>-0.09</v>
      </c>
    </row>
    <row r="55" spans="1:4" ht="14.1" hidden="1" customHeight="1" x14ac:dyDescent="0.25">
      <c r="A55" s="5">
        <v>1932</v>
      </c>
      <c r="B55" s="5">
        <v>-0.17</v>
      </c>
      <c r="C55" s="5">
        <v>-0.17</v>
      </c>
      <c r="D55" s="5">
        <v>-0.17</v>
      </c>
    </row>
    <row r="56" spans="1:4" ht="14.1" hidden="1" customHeight="1" x14ac:dyDescent="0.25">
      <c r="A56" s="5">
        <v>1933</v>
      </c>
      <c r="B56" s="5">
        <v>-0.28999999999999998</v>
      </c>
      <c r="C56" s="5">
        <v>-0.28999999999999998</v>
      </c>
      <c r="D56" s="5">
        <v>-0.28999999999999998</v>
      </c>
    </row>
    <row r="57" spans="1:4" ht="14.1" hidden="1" customHeight="1" x14ac:dyDescent="0.25">
      <c r="A57" s="5">
        <v>1934</v>
      </c>
      <c r="B57" s="5">
        <v>-0.14000000000000001</v>
      </c>
      <c r="C57" s="5">
        <v>-0.14000000000000001</v>
      </c>
      <c r="D57" s="5">
        <v>-0.14000000000000001</v>
      </c>
    </row>
    <row r="58" spans="1:4" ht="14.1" hidden="1" customHeight="1" x14ac:dyDescent="0.25">
      <c r="A58" s="5">
        <v>1935</v>
      </c>
      <c r="B58" s="5">
        <v>-0.2</v>
      </c>
      <c r="C58" s="5">
        <v>-0.2</v>
      </c>
      <c r="D58" s="5">
        <v>-0.2</v>
      </c>
    </row>
    <row r="59" spans="1:4" ht="14.1" hidden="1" customHeight="1" x14ac:dyDescent="0.25">
      <c r="A59" s="5">
        <v>1936</v>
      </c>
      <c r="B59" s="5">
        <v>-0.15</v>
      </c>
      <c r="C59" s="5">
        <v>-0.15</v>
      </c>
      <c r="D59" s="5">
        <v>-0.15</v>
      </c>
    </row>
    <row r="60" spans="1:4" ht="14.1" hidden="1" customHeight="1" x14ac:dyDescent="0.25">
      <c r="A60" s="5">
        <v>1937</v>
      </c>
      <c r="B60" s="5">
        <v>-0.02</v>
      </c>
      <c r="C60" s="5">
        <v>-0.02</v>
      </c>
      <c r="D60" s="5">
        <v>-0.02</v>
      </c>
    </row>
    <row r="61" spans="1:4" ht="14.1" hidden="1" customHeight="1" x14ac:dyDescent="0.25">
      <c r="A61" s="5">
        <v>1938</v>
      </c>
      <c r="B61" s="5">
        <v>-0.03</v>
      </c>
      <c r="C61" s="5">
        <v>-0.03</v>
      </c>
      <c r="D61" s="5">
        <v>-0.03</v>
      </c>
    </row>
    <row r="62" spans="1:4" ht="14.1" hidden="1" customHeight="1" x14ac:dyDescent="0.25">
      <c r="A62" s="5">
        <v>1939</v>
      </c>
      <c r="B62" s="5">
        <v>-0.03</v>
      </c>
      <c r="C62" s="5">
        <v>-0.03</v>
      </c>
      <c r="D62" s="5">
        <v>-0.03</v>
      </c>
    </row>
    <row r="63" spans="1:4" ht="14.1" hidden="1" customHeight="1" x14ac:dyDescent="0.25">
      <c r="A63" s="5">
        <v>1940</v>
      </c>
      <c r="B63" s="5">
        <v>0.08</v>
      </c>
      <c r="C63" s="5">
        <v>0.08</v>
      </c>
      <c r="D63" s="5">
        <v>0.08</v>
      </c>
    </row>
    <row r="64" spans="1:4" ht="14.1" hidden="1" customHeight="1" x14ac:dyDescent="0.25">
      <c r="A64" s="5">
        <v>1941</v>
      </c>
      <c r="B64" s="5">
        <v>0.12</v>
      </c>
      <c r="C64" s="5">
        <v>0.12</v>
      </c>
      <c r="D64" s="5">
        <v>0.12</v>
      </c>
    </row>
    <row r="65" spans="1:4" ht="14.1" hidden="1" customHeight="1" x14ac:dyDescent="0.25">
      <c r="A65" s="5">
        <v>1942</v>
      </c>
      <c r="B65" s="5">
        <v>0.09</v>
      </c>
      <c r="C65" s="5">
        <v>0.09</v>
      </c>
      <c r="D65" s="5">
        <v>0.09</v>
      </c>
    </row>
    <row r="66" spans="1:4" ht="14.1" hidden="1" customHeight="1" x14ac:dyDescent="0.25">
      <c r="A66" s="5">
        <v>1943</v>
      </c>
      <c r="B66" s="5">
        <v>0.13</v>
      </c>
      <c r="C66" s="5">
        <v>0.13</v>
      </c>
      <c r="D66" s="5">
        <v>0.13</v>
      </c>
    </row>
    <row r="67" spans="1:4" ht="14.1" hidden="1" customHeight="1" x14ac:dyDescent="0.25">
      <c r="A67" s="5">
        <v>1944</v>
      </c>
      <c r="B67" s="5">
        <v>0.26</v>
      </c>
      <c r="C67" s="5">
        <v>0.26</v>
      </c>
      <c r="D67" s="5">
        <v>0.26</v>
      </c>
    </row>
    <row r="68" spans="1:4" ht="14.1" hidden="1" customHeight="1" x14ac:dyDescent="0.25">
      <c r="A68" s="5">
        <v>1945</v>
      </c>
      <c r="B68" s="5">
        <v>0.12</v>
      </c>
      <c r="C68" s="5">
        <v>0.12</v>
      </c>
      <c r="D68" s="5">
        <v>0.12</v>
      </c>
    </row>
    <row r="69" spans="1:4" ht="14.1" hidden="1" customHeight="1" x14ac:dyDescent="0.25">
      <c r="A69" s="5">
        <v>1946</v>
      </c>
      <c r="B69" s="5">
        <v>-0.04</v>
      </c>
      <c r="C69" s="5">
        <v>-0.04</v>
      </c>
      <c r="D69" s="5">
        <v>-0.04</v>
      </c>
    </row>
    <row r="70" spans="1:4" ht="14.1" hidden="1" customHeight="1" x14ac:dyDescent="0.25">
      <c r="A70" s="5">
        <v>1947</v>
      </c>
      <c r="B70" s="5">
        <v>-0.04</v>
      </c>
      <c r="C70" s="5">
        <v>-0.04</v>
      </c>
      <c r="D70" s="5">
        <v>-0.04</v>
      </c>
    </row>
    <row r="71" spans="1:4" ht="14.1" hidden="1" customHeight="1" x14ac:dyDescent="0.25">
      <c r="A71" s="5">
        <v>1948</v>
      </c>
      <c r="B71" s="5">
        <v>-0.09</v>
      </c>
      <c r="C71" s="5">
        <v>-0.09</v>
      </c>
      <c r="D71" s="5">
        <v>-0.09</v>
      </c>
    </row>
    <row r="72" spans="1:4" ht="14.1" hidden="1" customHeight="1" x14ac:dyDescent="0.25">
      <c r="A72" s="5">
        <v>1949</v>
      </c>
      <c r="B72" s="5">
        <v>-0.09</v>
      </c>
      <c r="C72" s="5">
        <v>-0.09</v>
      </c>
      <c r="D72" s="5">
        <v>-0.09</v>
      </c>
    </row>
    <row r="73" spans="1:4" ht="14.1" hidden="1" customHeight="1" x14ac:dyDescent="0.25">
      <c r="A73" s="5">
        <v>1950</v>
      </c>
      <c r="B73" s="5">
        <v>-0.17</v>
      </c>
      <c r="C73" s="5">
        <v>-0.17</v>
      </c>
      <c r="D73" s="5">
        <v>-0.17</v>
      </c>
    </row>
    <row r="74" spans="1:4" ht="14.1" hidden="1" customHeight="1" x14ac:dyDescent="0.25">
      <c r="A74" s="5">
        <v>1951</v>
      </c>
      <c r="B74" s="5">
        <v>-7.0000000000000007E-2</v>
      </c>
      <c r="C74" s="5">
        <v>-7.0000000000000007E-2</v>
      </c>
      <c r="D74" s="5">
        <v>-7.0000000000000007E-2</v>
      </c>
    </row>
    <row r="75" spans="1:4" ht="14.1" hidden="1" customHeight="1" x14ac:dyDescent="0.25">
      <c r="A75" s="5">
        <v>1952</v>
      </c>
      <c r="B75" s="5">
        <v>0.01</v>
      </c>
      <c r="C75" s="5">
        <v>0.01</v>
      </c>
      <c r="D75" s="5">
        <v>0.01</v>
      </c>
    </row>
    <row r="76" spans="1:4" ht="14.1" hidden="1" customHeight="1" x14ac:dyDescent="0.25">
      <c r="A76" s="5">
        <v>1953</v>
      </c>
      <c r="B76" s="5">
        <v>0.08</v>
      </c>
      <c r="C76" s="5">
        <v>0.08</v>
      </c>
      <c r="D76" s="5">
        <v>0.08</v>
      </c>
    </row>
    <row r="77" spans="1:4" ht="14.1" hidden="1" customHeight="1" x14ac:dyDescent="0.25">
      <c r="A77" s="5">
        <v>1954</v>
      </c>
      <c r="B77" s="5">
        <v>-0.12</v>
      </c>
      <c r="C77" s="5">
        <v>-0.12</v>
      </c>
      <c r="D77" s="5">
        <v>-0.12</v>
      </c>
    </row>
    <row r="78" spans="1:4" ht="14.1" hidden="1" customHeight="1" x14ac:dyDescent="0.25">
      <c r="A78" s="5">
        <v>1955</v>
      </c>
      <c r="B78" s="5">
        <v>-0.14000000000000001</v>
      </c>
      <c r="C78" s="5">
        <v>-0.14000000000000001</v>
      </c>
      <c r="D78" s="5">
        <v>-0.14000000000000001</v>
      </c>
    </row>
    <row r="79" spans="1:4" ht="14.1" hidden="1" customHeight="1" x14ac:dyDescent="0.25">
      <c r="A79" s="5">
        <v>1956</v>
      </c>
      <c r="B79" s="5">
        <v>-0.2</v>
      </c>
      <c r="C79" s="5">
        <v>-0.2</v>
      </c>
      <c r="D79" s="5">
        <v>-0.2</v>
      </c>
    </row>
    <row r="80" spans="1:4" ht="14.1" hidden="1" customHeight="1" x14ac:dyDescent="0.25">
      <c r="A80" s="5">
        <v>1957</v>
      </c>
      <c r="B80" s="5">
        <v>0.03</v>
      </c>
      <c r="C80" s="5">
        <v>0.03</v>
      </c>
      <c r="D80" s="5">
        <v>0.03</v>
      </c>
    </row>
    <row r="81" spans="1:4" ht="14.1" hidden="1" customHeight="1" x14ac:dyDescent="0.25">
      <c r="A81" s="5">
        <v>1958</v>
      </c>
      <c r="B81" s="5">
        <v>0.06</v>
      </c>
      <c r="C81" s="5">
        <v>0.06</v>
      </c>
      <c r="D81" s="5">
        <v>0.06</v>
      </c>
    </row>
    <row r="82" spans="1:4" ht="14.1" hidden="1" customHeight="1" x14ac:dyDescent="0.25">
      <c r="A82" s="5">
        <v>1959</v>
      </c>
      <c r="B82" s="5">
        <v>0.03</v>
      </c>
      <c r="C82" s="5">
        <v>0.03</v>
      </c>
      <c r="D82" s="5">
        <v>0.03</v>
      </c>
    </row>
    <row r="83" spans="1:4" ht="14.1" hidden="1" customHeight="1" x14ac:dyDescent="0.25">
      <c r="A83" s="5">
        <v>1960</v>
      </c>
      <c r="B83" s="5">
        <v>-0.03</v>
      </c>
      <c r="C83" s="5">
        <v>-0.03</v>
      </c>
      <c r="D83" s="5">
        <v>-0.03</v>
      </c>
    </row>
    <row r="84" spans="1:4" ht="14.1" hidden="1" customHeight="1" x14ac:dyDescent="0.25">
      <c r="A84" s="5">
        <v>1961</v>
      </c>
      <c r="B84" s="5">
        <v>0.05</v>
      </c>
      <c r="C84" s="5">
        <v>0.05</v>
      </c>
      <c r="D84" s="5">
        <v>0.05</v>
      </c>
    </row>
    <row r="85" spans="1:4" ht="14.1" hidden="1" customHeight="1" x14ac:dyDescent="0.25">
      <c r="A85" s="5">
        <v>1962</v>
      </c>
      <c r="B85" s="5">
        <v>0.02</v>
      </c>
      <c r="C85" s="5">
        <v>0.02</v>
      </c>
      <c r="D85" s="5">
        <v>0.02</v>
      </c>
    </row>
    <row r="86" spans="1:4" ht="14.1" hidden="1" customHeight="1" x14ac:dyDescent="0.25">
      <c r="A86" s="5">
        <v>1963</v>
      </c>
      <c r="B86" s="5">
        <v>0.06</v>
      </c>
      <c r="C86" s="5">
        <v>0.06</v>
      </c>
      <c r="D86" s="5">
        <v>0.06</v>
      </c>
    </row>
    <row r="87" spans="1:4" ht="14.1" hidden="1" customHeight="1" x14ac:dyDescent="0.25">
      <c r="A87" s="5">
        <v>1964</v>
      </c>
      <c r="B87" s="5">
        <v>-0.2</v>
      </c>
      <c r="C87" s="5">
        <v>-0.2</v>
      </c>
      <c r="D87" s="5">
        <v>-0.2</v>
      </c>
    </row>
    <row r="88" spans="1:4" ht="14.1" hidden="1" customHeight="1" x14ac:dyDescent="0.25">
      <c r="A88" s="5">
        <v>1965</v>
      </c>
      <c r="B88" s="5">
        <v>-0.1</v>
      </c>
      <c r="C88" s="5">
        <v>-0.1</v>
      </c>
      <c r="D88" s="5">
        <v>-0.1</v>
      </c>
    </row>
    <row r="89" spans="1:4" ht="14.1" hidden="1" customHeight="1" x14ac:dyDescent="0.25">
      <c r="A89" s="5">
        <v>1966</v>
      </c>
      <c r="B89" s="5">
        <v>-0.05</v>
      </c>
      <c r="C89" s="5">
        <v>-0.05</v>
      </c>
      <c r="D89" s="5">
        <v>-0.05</v>
      </c>
    </row>
    <row r="90" spans="1:4" ht="14.1" hidden="1" customHeight="1" x14ac:dyDescent="0.25">
      <c r="A90" s="5">
        <v>1967</v>
      </c>
      <c r="B90" s="5">
        <v>-0.02</v>
      </c>
      <c r="C90" s="5">
        <v>-0.02</v>
      </c>
      <c r="D90" s="5">
        <v>-0.02</v>
      </c>
    </row>
    <row r="91" spans="1:4" ht="14.1" hidden="1" customHeight="1" x14ac:dyDescent="0.25">
      <c r="A91" s="5">
        <v>1968</v>
      </c>
      <c r="B91" s="5">
        <v>-7.0000000000000007E-2</v>
      </c>
      <c r="C91" s="5">
        <v>-7.0000000000000007E-2</v>
      </c>
      <c r="D91" s="5">
        <v>-7.0000000000000007E-2</v>
      </c>
    </row>
    <row r="92" spans="1:4" ht="14.1" hidden="1" customHeight="1" x14ac:dyDescent="0.25">
      <c r="A92" s="5">
        <v>1969</v>
      </c>
      <c r="B92" s="5">
        <v>7.0000000000000007E-2</v>
      </c>
      <c r="C92" s="5">
        <v>7.0000000000000007E-2</v>
      </c>
      <c r="D92" s="5">
        <v>7.0000000000000007E-2</v>
      </c>
    </row>
    <row r="93" spans="1:4" ht="14.1" hidden="1" customHeight="1" x14ac:dyDescent="0.25">
      <c r="A93" s="5">
        <v>1970</v>
      </c>
      <c r="B93" s="5">
        <v>0.03</v>
      </c>
      <c r="C93" s="5">
        <v>0.03</v>
      </c>
      <c r="D93" s="5">
        <v>0.03</v>
      </c>
    </row>
    <row r="94" spans="1:4" ht="14.1" hidden="1" customHeight="1" x14ac:dyDescent="0.25">
      <c r="A94" s="5">
        <v>1971</v>
      </c>
      <c r="B94" s="5">
        <v>-0.09</v>
      </c>
      <c r="C94" s="5">
        <v>-0.09</v>
      </c>
      <c r="D94" s="5">
        <v>-0.09</v>
      </c>
    </row>
    <row r="95" spans="1:4" ht="14.1" hidden="1" customHeight="1" x14ac:dyDescent="0.25">
      <c r="A95" s="5">
        <v>1972</v>
      </c>
      <c r="B95" s="5">
        <v>0.01</v>
      </c>
      <c r="C95" s="5">
        <v>0.01</v>
      </c>
      <c r="D95" s="5">
        <v>0.01</v>
      </c>
    </row>
    <row r="96" spans="1:4" ht="14.1" hidden="1" customHeight="1" x14ac:dyDescent="0.25">
      <c r="A96" s="5">
        <v>1973</v>
      </c>
      <c r="B96" s="5">
        <v>0.15</v>
      </c>
      <c r="C96" s="5">
        <v>0.15</v>
      </c>
      <c r="D96" s="5">
        <v>0.15</v>
      </c>
    </row>
    <row r="97" spans="1:4" ht="14.1" hidden="1" customHeight="1" x14ac:dyDescent="0.25">
      <c r="A97" s="5">
        <v>1974</v>
      </c>
      <c r="B97" s="5">
        <v>-0.08</v>
      </c>
      <c r="C97" s="5">
        <v>-0.08</v>
      </c>
      <c r="D97" s="5">
        <v>-0.08</v>
      </c>
    </row>
    <row r="98" spans="1:4" ht="14.1" hidden="1" customHeight="1" x14ac:dyDescent="0.25">
      <c r="A98" s="5">
        <v>1975</v>
      </c>
      <c r="B98" s="5">
        <v>-0.01</v>
      </c>
      <c r="C98" s="5">
        <v>-0.01</v>
      </c>
      <c r="D98" s="5">
        <v>-0.01</v>
      </c>
    </row>
    <row r="99" spans="1:4" ht="14.1" hidden="1" customHeight="1" x14ac:dyDescent="0.25">
      <c r="A99" s="5">
        <v>1976</v>
      </c>
      <c r="B99" s="5">
        <v>-0.11</v>
      </c>
      <c r="C99" s="5">
        <v>-0.11</v>
      </c>
      <c r="D99" s="5">
        <v>-0.11</v>
      </c>
    </row>
    <row r="100" spans="1:4" ht="14.1" hidden="1" customHeight="1" x14ac:dyDescent="0.25">
      <c r="A100" s="5">
        <v>1977</v>
      </c>
      <c r="B100" s="5">
        <v>0.18</v>
      </c>
      <c r="C100" s="5">
        <v>0.18</v>
      </c>
      <c r="D100" s="5">
        <v>0.18</v>
      </c>
    </row>
    <row r="101" spans="1:4" ht="14.1" hidden="1" customHeight="1" x14ac:dyDescent="0.25">
      <c r="A101" s="5">
        <v>1978</v>
      </c>
      <c r="B101" s="5">
        <v>7.0000000000000007E-2</v>
      </c>
      <c r="C101" s="5">
        <v>7.0000000000000007E-2</v>
      </c>
      <c r="D101" s="5">
        <v>7.0000000000000007E-2</v>
      </c>
    </row>
    <row r="102" spans="1:4" ht="14.1" hidden="1" customHeight="1" x14ac:dyDescent="0.25">
      <c r="A102" s="5">
        <v>1979</v>
      </c>
      <c r="B102" s="5">
        <v>0.17</v>
      </c>
      <c r="C102" s="5">
        <v>0.17</v>
      </c>
      <c r="D102" s="5">
        <v>0.17</v>
      </c>
    </row>
    <row r="103" spans="1:4" ht="14.1" hidden="1" customHeight="1" x14ac:dyDescent="0.25">
      <c r="A103" s="5">
        <v>1980</v>
      </c>
      <c r="B103" s="5">
        <v>0.27</v>
      </c>
      <c r="C103" s="5">
        <v>0.27</v>
      </c>
      <c r="D103" s="5">
        <v>0.27</v>
      </c>
    </row>
    <row r="104" spans="1:4" ht="14.1" hidden="1" customHeight="1" x14ac:dyDescent="0.25">
      <c r="A104" s="5">
        <v>1981</v>
      </c>
      <c r="B104" s="5">
        <v>0.33</v>
      </c>
      <c r="C104" s="5">
        <v>0.33</v>
      </c>
      <c r="D104" s="5">
        <v>0.33</v>
      </c>
    </row>
    <row r="105" spans="1:4" ht="14.1" hidden="1" customHeight="1" x14ac:dyDescent="0.25">
      <c r="A105" s="5">
        <v>1982</v>
      </c>
      <c r="B105" s="5">
        <v>0.13</v>
      </c>
      <c r="C105" s="5">
        <v>0.13</v>
      </c>
      <c r="D105" s="5">
        <v>0.13</v>
      </c>
    </row>
    <row r="106" spans="1:4" ht="14.1" hidden="1" customHeight="1" x14ac:dyDescent="0.25">
      <c r="A106" s="5">
        <v>1983</v>
      </c>
      <c r="B106" s="5">
        <v>0.31</v>
      </c>
      <c r="C106" s="5">
        <v>0.31</v>
      </c>
      <c r="D106" s="5">
        <v>0.31</v>
      </c>
    </row>
    <row r="107" spans="1:4" ht="14.1" hidden="1" customHeight="1" x14ac:dyDescent="0.25">
      <c r="A107" s="5">
        <v>1984</v>
      </c>
      <c r="B107" s="5">
        <v>0.16</v>
      </c>
      <c r="C107" s="5">
        <v>0.16</v>
      </c>
      <c r="D107" s="5">
        <v>0.16</v>
      </c>
    </row>
    <row r="108" spans="1:4" ht="14.1" hidden="1" customHeight="1" x14ac:dyDescent="0.25">
      <c r="A108" s="5">
        <v>1985</v>
      </c>
      <c r="B108" s="5">
        <v>0.12</v>
      </c>
      <c r="C108" s="5">
        <v>0.12</v>
      </c>
      <c r="D108" s="5">
        <v>0.12</v>
      </c>
    </row>
    <row r="109" spans="1:4" ht="14.1" hidden="1" customHeight="1" x14ac:dyDescent="0.25">
      <c r="A109" s="5">
        <v>1986</v>
      </c>
      <c r="B109" s="5">
        <v>0.19</v>
      </c>
      <c r="C109" s="5">
        <v>0.19</v>
      </c>
      <c r="D109" s="5">
        <v>0.19</v>
      </c>
    </row>
    <row r="110" spans="1:4" ht="14.1" hidden="1" customHeight="1" x14ac:dyDescent="0.25">
      <c r="A110" s="5">
        <v>1987</v>
      </c>
      <c r="B110" s="5">
        <v>0.33</v>
      </c>
      <c r="C110" s="5">
        <v>0.33</v>
      </c>
      <c r="D110" s="5">
        <v>0.33</v>
      </c>
    </row>
    <row r="111" spans="1:4" ht="14.1" hidden="1" customHeight="1" x14ac:dyDescent="0.25">
      <c r="A111" s="5">
        <v>1988</v>
      </c>
      <c r="B111" s="5">
        <v>0.4</v>
      </c>
      <c r="C111" s="5">
        <v>0.4</v>
      </c>
      <c r="D111" s="5">
        <v>0.4</v>
      </c>
    </row>
    <row r="112" spans="1:4" ht="14.1" hidden="1" customHeight="1" x14ac:dyDescent="0.25">
      <c r="A112" s="5">
        <v>1989</v>
      </c>
      <c r="B112" s="5">
        <v>0.28999999999999998</v>
      </c>
      <c r="C112" s="5">
        <v>0.28999999999999998</v>
      </c>
      <c r="D112" s="5">
        <v>0.28999999999999998</v>
      </c>
    </row>
    <row r="113" spans="1:4" ht="14.1" customHeight="1" x14ac:dyDescent="0.25">
      <c r="A113" s="5">
        <v>1990</v>
      </c>
      <c r="B113" s="5">
        <v>0.44</v>
      </c>
      <c r="C113" s="5">
        <v>0.44</v>
      </c>
      <c r="D113" s="5">
        <v>0.44</v>
      </c>
    </row>
    <row r="114" spans="1:4" ht="14.1" customHeight="1" x14ac:dyDescent="0.25">
      <c r="A114" s="5">
        <v>1991</v>
      </c>
      <c r="B114" s="5">
        <v>0.42</v>
      </c>
      <c r="C114" s="5">
        <v>0.42</v>
      </c>
      <c r="D114" s="5">
        <v>0.42</v>
      </c>
    </row>
    <row r="115" spans="1:4" ht="14.1" customHeight="1" x14ac:dyDescent="0.25">
      <c r="A115" s="5">
        <v>1992</v>
      </c>
      <c r="B115" s="5">
        <v>0.23</v>
      </c>
      <c r="C115" s="5">
        <v>0.23</v>
      </c>
      <c r="D115" s="5">
        <v>0.23</v>
      </c>
    </row>
    <row r="116" spans="1:4" ht="14.1" customHeight="1" x14ac:dyDescent="0.25">
      <c r="A116" s="5">
        <v>1993</v>
      </c>
      <c r="B116" s="5">
        <v>0.24</v>
      </c>
      <c r="C116" s="5">
        <v>0.24</v>
      </c>
      <c r="D116" s="5">
        <v>0.24</v>
      </c>
    </row>
    <row r="117" spans="1:4" ht="14.1" customHeight="1" x14ac:dyDescent="0.25">
      <c r="A117" s="5">
        <v>1994</v>
      </c>
      <c r="B117" s="5">
        <v>0.32</v>
      </c>
      <c r="C117" s="5">
        <v>0.32</v>
      </c>
      <c r="D117" s="5">
        <v>0.32</v>
      </c>
    </row>
    <row r="118" spans="1:4" ht="14.1" customHeight="1" x14ac:dyDescent="0.25">
      <c r="A118" s="5">
        <v>1995</v>
      </c>
      <c r="B118" s="5">
        <v>0.46</v>
      </c>
      <c r="C118" s="5">
        <v>0.46</v>
      </c>
      <c r="D118" s="5">
        <v>0.46</v>
      </c>
    </row>
    <row r="119" spans="1:4" ht="14.1" customHeight="1" x14ac:dyDescent="0.25">
      <c r="A119" s="5">
        <v>1996</v>
      </c>
      <c r="B119" s="5">
        <v>0.34</v>
      </c>
      <c r="C119" s="5">
        <v>0.34</v>
      </c>
      <c r="D119" s="5">
        <v>0.34</v>
      </c>
    </row>
    <row r="120" spans="1:4" ht="14.1" customHeight="1" x14ac:dyDescent="0.25">
      <c r="A120" s="5">
        <v>1997</v>
      </c>
      <c r="B120" s="5">
        <v>0.48</v>
      </c>
      <c r="C120" s="5">
        <v>0.48</v>
      </c>
      <c r="D120" s="5">
        <v>0.48</v>
      </c>
    </row>
    <row r="121" spans="1:4" ht="14.1" customHeight="1" x14ac:dyDescent="0.25">
      <c r="A121" s="5">
        <v>1998</v>
      </c>
      <c r="B121" s="5">
        <v>0.63</v>
      </c>
      <c r="C121" s="5">
        <v>0.63</v>
      </c>
      <c r="D121" s="5">
        <v>0.63</v>
      </c>
    </row>
    <row r="122" spans="1:4" ht="14.1" customHeight="1" x14ac:dyDescent="0.25">
      <c r="A122" s="5">
        <v>1999</v>
      </c>
      <c r="B122" s="5">
        <v>0.42</v>
      </c>
      <c r="C122" s="5">
        <v>0.42</v>
      </c>
      <c r="D122" s="5">
        <v>0.42</v>
      </c>
    </row>
    <row r="123" spans="1:4" ht="14.1" customHeight="1" x14ac:dyDescent="0.25">
      <c r="A123" s="5">
        <v>2000</v>
      </c>
      <c r="B123" s="5">
        <v>0.42</v>
      </c>
      <c r="C123" s="5">
        <v>0.42</v>
      </c>
      <c r="D123" s="5">
        <v>0.42</v>
      </c>
    </row>
    <row r="124" spans="1:4" ht="14.1" customHeight="1" x14ac:dyDescent="0.25">
      <c r="A124" s="5">
        <v>2001</v>
      </c>
      <c r="B124" s="5">
        <v>0.55000000000000004</v>
      </c>
      <c r="C124" s="5">
        <v>0.55000000000000004</v>
      </c>
      <c r="D124" s="5">
        <v>0.55000000000000004</v>
      </c>
    </row>
    <row r="125" spans="1:4" ht="14.1" customHeight="1" x14ac:dyDescent="0.25">
      <c r="A125" s="5">
        <v>2002</v>
      </c>
      <c r="B125" s="5">
        <v>0.63</v>
      </c>
      <c r="C125" s="5">
        <v>0.63</v>
      </c>
      <c r="D125" s="5">
        <v>0.63</v>
      </c>
    </row>
    <row r="126" spans="1:4" ht="14.1" customHeight="1" x14ac:dyDescent="0.25">
      <c r="A126" s="5">
        <v>2003</v>
      </c>
      <c r="B126" s="5">
        <v>0.62</v>
      </c>
      <c r="C126" s="5">
        <v>0.62</v>
      </c>
      <c r="D126" s="5">
        <v>0.62</v>
      </c>
    </row>
    <row r="127" spans="1:4" ht="14.1" customHeight="1" x14ac:dyDescent="0.25">
      <c r="A127" s="5">
        <v>2004</v>
      </c>
      <c r="B127" s="5">
        <v>0.55000000000000004</v>
      </c>
      <c r="C127" s="5">
        <v>0.55000000000000004</v>
      </c>
      <c r="D127" s="5">
        <v>0.55000000000000004</v>
      </c>
    </row>
    <row r="128" spans="1:4" ht="14.1" customHeight="1" x14ac:dyDescent="0.25">
      <c r="A128" s="5">
        <v>2005</v>
      </c>
      <c r="B128" s="5">
        <v>0.69</v>
      </c>
      <c r="C128" s="5">
        <v>0.69</v>
      </c>
      <c r="D128" s="5">
        <v>0.69</v>
      </c>
    </row>
    <row r="129" spans="1:4" ht="14.1" customHeight="1" x14ac:dyDescent="0.25">
      <c r="A129" s="5">
        <v>2006</v>
      </c>
      <c r="B129" s="5">
        <v>0.63</v>
      </c>
      <c r="C129" s="5">
        <v>0.63</v>
      </c>
      <c r="D129" s="5">
        <v>0.63</v>
      </c>
    </row>
    <row r="130" spans="1:4" ht="14.1" customHeight="1" x14ac:dyDescent="0.25">
      <c r="A130" s="5">
        <v>2007</v>
      </c>
      <c r="B130" s="5">
        <v>0.66</v>
      </c>
      <c r="C130" s="5">
        <v>0.66</v>
      </c>
      <c r="D130" s="5">
        <v>0.66</v>
      </c>
    </row>
    <row r="131" spans="1:4" ht="14.1" customHeight="1" x14ac:dyDescent="0.25">
      <c r="A131" s="5">
        <v>2008</v>
      </c>
      <c r="B131" s="5">
        <v>0.53</v>
      </c>
      <c r="C131" s="5">
        <v>0.53</v>
      </c>
      <c r="D131" s="5">
        <v>0.53</v>
      </c>
    </row>
    <row r="132" spans="1:4" ht="14.1" customHeight="1" x14ac:dyDescent="0.25">
      <c r="A132" s="5">
        <v>2009</v>
      </c>
      <c r="B132" s="5">
        <v>0.64</v>
      </c>
      <c r="C132" s="5">
        <v>0.64</v>
      </c>
      <c r="D132" s="5">
        <v>0.64</v>
      </c>
    </row>
    <row r="133" spans="1:4" ht="14.1" customHeight="1" x14ac:dyDescent="0.25">
      <c r="A133" s="5">
        <v>2010</v>
      </c>
      <c r="B133" s="5">
        <v>0.71</v>
      </c>
      <c r="C133" s="5">
        <v>0.71</v>
      </c>
      <c r="D133" s="5">
        <v>0.71</v>
      </c>
    </row>
    <row r="134" spans="1:4" ht="14.1" customHeight="1" x14ac:dyDescent="0.25">
      <c r="A134" s="5">
        <v>2011</v>
      </c>
      <c r="B134" s="5">
        <v>0.6</v>
      </c>
      <c r="C134" s="5">
        <v>0.6</v>
      </c>
      <c r="D134" s="5">
        <v>0.6</v>
      </c>
    </row>
    <row r="135" spans="1:4" ht="14.1" customHeight="1" x14ac:dyDescent="0.25">
      <c r="A135" s="5">
        <v>2012</v>
      </c>
      <c r="B135" s="5">
        <v>0.63</v>
      </c>
      <c r="C135" s="5">
        <v>0.63</v>
      </c>
      <c r="D135" s="5">
        <v>0.63</v>
      </c>
    </row>
    <row r="136" spans="1:4" ht="14.1" customHeight="1" x14ac:dyDescent="0.25">
      <c r="A136" s="5">
        <v>2013</v>
      </c>
      <c r="B136" s="5">
        <v>0.65</v>
      </c>
      <c r="C136" s="5">
        <v>0.65</v>
      </c>
      <c r="D136" s="5">
        <v>0.65</v>
      </c>
    </row>
    <row r="137" spans="1:4" ht="14.1" customHeight="1" x14ac:dyDescent="0.25">
      <c r="A137" s="5">
        <v>2014</v>
      </c>
      <c r="B137" s="5">
        <v>0.74</v>
      </c>
      <c r="C137" s="5">
        <v>0.74</v>
      </c>
      <c r="D137" s="5">
        <v>0.74</v>
      </c>
    </row>
    <row r="138" spans="1:4" ht="14.1" customHeight="1" x14ac:dyDescent="0.25">
      <c r="A138" s="5">
        <v>2015</v>
      </c>
      <c r="B138" s="5">
        <v>0.87</v>
      </c>
      <c r="C138" s="5">
        <v>0.87</v>
      </c>
      <c r="D138" s="5">
        <v>0.87</v>
      </c>
    </row>
  </sheetData>
  <conditionalFormatting sqref="B3:B139 D3:D138">
    <cfRule type="top10" dxfId="27" priority="5" rank="20"/>
  </conditionalFormatting>
  <conditionalFormatting sqref="C3:C138">
    <cfRule type="top10" dxfId="26" priority="3" percent="1" bottom="1" rank="10"/>
    <cfRule type="top10" dxfId="25" priority="4" percent="1" rank="10"/>
  </conditionalFormatting>
  <conditionalFormatting sqref="D3:D138">
    <cfRule type="aboveAverage" dxfId="24" priority="1" aboveAverage="0"/>
    <cfRule type="aboveAverage" dxfId="23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778B-7BF7-4933-9917-110B220424D6}">
  <sheetPr codeName="Sheet12"/>
  <dimension ref="C2:D252"/>
  <sheetViews>
    <sheetView topLeftCell="A2" workbookViewId="0">
      <selection activeCell="D3" sqref="D3"/>
    </sheetView>
  </sheetViews>
  <sheetFormatPr defaultRowHeight="15" x14ac:dyDescent="0.25"/>
  <cols>
    <col min="4" max="4" width="14.140625" bestFit="1" customWidth="1"/>
  </cols>
  <sheetData>
    <row r="2" spans="3:4" x14ac:dyDescent="0.25">
      <c r="D2" t="s">
        <v>40</v>
      </c>
    </row>
    <row r="3" spans="3:4" x14ac:dyDescent="0.25">
      <c r="C3" t="s">
        <v>41</v>
      </c>
      <c r="D3" s="11" t="s">
        <v>42</v>
      </c>
    </row>
    <row r="4" spans="3:4" x14ac:dyDescent="0.25">
      <c r="C4" s="11" t="s">
        <v>43</v>
      </c>
      <c r="D4" s="11">
        <v>237.2</v>
      </c>
    </row>
    <row r="5" spans="3:4" x14ac:dyDescent="0.25">
      <c r="C5" s="11" t="s">
        <v>44</v>
      </c>
      <c r="D5" s="11">
        <v>240.5</v>
      </c>
    </row>
    <row r="6" spans="3:4" x14ac:dyDescent="0.25">
      <c r="C6" s="11" t="s">
        <v>45</v>
      </c>
      <c r="D6" s="11">
        <v>244.6</v>
      </c>
    </row>
    <row r="7" spans="3:4" x14ac:dyDescent="0.25">
      <c r="C7" s="11" t="s">
        <v>46</v>
      </c>
      <c r="D7" s="11">
        <v>254.4</v>
      </c>
    </row>
    <row r="8" spans="3:4" x14ac:dyDescent="0.25">
      <c r="C8" s="11" t="s">
        <v>47</v>
      </c>
      <c r="D8" s="11">
        <v>260.39999999999998</v>
      </c>
    </row>
    <row r="9" spans="3:4" x14ac:dyDescent="0.25">
      <c r="C9" s="11" t="s">
        <v>48</v>
      </c>
      <c r="D9" s="11">
        <v>267.3</v>
      </c>
    </row>
    <row r="10" spans="3:4" x14ac:dyDescent="0.25">
      <c r="C10" s="11" t="s">
        <v>49</v>
      </c>
      <c r="D10" s="11">
        <v>273.89999999999998</v>
      </c>
    </row>
    <row r="11" spans="3:4" x14ac:dyDescent="0.25">
      <c r="C11" s="11" t="s">
        <v>50</v>
      </c>
      <c r="D11" s="11">
        <v>275.2</v>
      </c>
    </row>
    <row r="12" spans="3:4" x14ac:dyDescent="0.25">
      <c r="C12" s="11" t="s">
        <v>51</v>
      </c>
      <c r="D12" s="11">
        <v>270</v>
      </c>
    </row>
    <row r="13" spans="3:4" x14ac:dyDescent="0.25">
      <c r="C13" s="11" t="s">
        <v>52</v>
      </c>
      <c r="D13" s="11">
        <v>266.2</v>
      </c>
    </row>
    <row r="14" spans="3:4" x14ac:dyDescent="0.25">
      <c r="C14" s="11" t="s">
        <v>53</v>
      </c>
      <c r="D14" s="11">
        <v>267.7</v>
      </c>
    </row>
    <row r="15" spans="3:4" x14ac:dyDescent="0.25">
      <c r="C15" s="11" t="s">
        <v>54</v>
      </c>
      <c r="D15" s="11">
        <v>265.2</v>
      </c>
    </row>
    <row r="16" spans="3:4" x14ac:dyDescent="0.25">
      <c r="C16" s="11" t="s">
        <v>55</v>
      </c>
      <c r="D16" s="11">
        <v>275.2</v>
      </c>
    </row>
    <row r="17" spans="3:4" x14ac:dyDescent="0.25">
      <c r="C17" s="11" t="s">
        <v>56</v>
      </c>
      <c r="D17" s="11">
        <v>284.60000000000002</v>
      </c>
    </row>
    <row r="18" spans="3:4" x14ac:dyDescent="0.25">
      <c r="C18" s="11" t="s">
        <v>57</v>
      </c>
      <c r="D18" s="11">
        <v>302</v>
      </c>
    </row>
    <row r="19" spans="3:4" x14ac:dyDescent="0.25">
      <c r="C19" s="11" t="s">
        <v>58</v>
      </c>
      <c r="D19" s="11">
        <v>313.39999999999998</v>
      </c>
    </row>
    <row r="20" spans="3:4" x14ac:dyDescent="0.25">
      <c r="C20" s="11" t="s">
        <v>59</v>
      </c>
      <c r="D20" s="11">
        <v>329</v>
      </c>
    </row>
    <row r="21" spans="3:4" x14ac:dyDescent="0.25">
      <c r="C21" s="11" t="s">
        <v>60</v>
      </c>
      <c r="D21" s="11">
        <v>336.7</v>
      </c>
    </row>
    <row r="22" spans="3:4" x14ac:dyDescent="0.25">
      <c r="C22" s="11" t="s">
        <v>61</v>
      </c>
      <c r="D22" s="11">
        <v>343.6</v>
      </c>
    </row>
    <row r="23" spans="3:4" x14ac:dyDescent="0.25">
      <c r="C23" s="11" t="s">
        <v>62</v>
      </c>
      <c r="D23" s="11">
        <v>348</v>
      </c>
    </row>
    <row r="24" spans="3:4" x14ac:dyDescent="0.25">
      <c r="C24" s="11" t="s">
        <v>63</v>
      </c>
      <c r="D24" s="11">
        <v>351.3</v>
      </c>
    </row>
    <row r="25" spans="3:4" x14ac:dyDescent="0.25">
      <c r="C25" s="11" t="s">
        <v>64</v>
      </c>
      <c r="D25" s="11">
        <v>352.2</v>
      </c>
    </row>
    <row r="26" spans="3:4" x14ac:dyDescent="0.25">
      <c r="C26" s="11" t="s">
        <v>65</v>
      </c>
      <c r="D26" s="11">
        <v>358.5</v>
      </c>
    </row>
    <row r="27" spans="3:4" x14ac:dyDescent="0.25">
      <c r="C27" s="11" t="s">
        <v>66</v>
      </c>
      <c r="D27" s="11">
        <v>371.4</v>
      </c>
    </row>
    <row r="28" spans="3:4" x14ac:dyDescent="0.25">
      <c r="C28" s="11" t="s">
        <v>67</v>
      </c>
      <c r="D28" s="11">
        <v>378.4</v>
      </c>
    </row>
    <row r="29" spans="3:4" x14ac:dyDescent="0.25">
      <c r="C29" s="11" t="s">
        <v>68</v>
      </c>
      <c r="D29" s="11">
        <v>382</v>
      </c>
    </row>
    <row r="30" spans="3:4" x14ac:dyDescent="0.25">
      <c r="C30" s="11" t="s">
        <v>69</v>
      </c>
      <c r="D30" s="11">
        <v>381.1</v>
      </c>
    </row>
    <row r="31" spans="3:4" x14ac:dyDescent="0.25">
      <c r="C31" s="11" t="s">
        <v>70</v>
      </c>
      <c r="D31" s="11">
        <v>375.9</v>
      </c>
    </row>
    <row r="32" spans="3:4" x14ac:dyDescent="0.25">
      <c r="C32" s="11" t="s">
        <v>71</v>
      </c>
      <c r="D32" s="11">
        <v>375.3</v>
      </c>
    </row>
    <row r="33" spans="3:4" x14ac:dyDescent="0.25">
      <c r="C33" s="11" t="s">
        <v>72</v>
      </c>
      <c r="D33" s="11">
        <v>376</v>
      </c>
    </row>
    <row r="34" spans="3:4" x14ac:dyDescent="0.25">
      <c r="C34" s="11" t="s">
        <v>73</v>
      </c>
      <c r="D34" s="11">
        <v>380.8</v>
      </c>
    </row>
    <row r="35" spans="3:4" x14ac:dyDescent="0.25">
      <c r="C35" s="11" t="s">
        <v>74</v>
      </c>
      <c r="D35" s="11">
        <v>389.5</v>
      </c>
    </row>
    <row r="36" spans="3:4" x14ac:dyDescent="0.25">
      <c r="C36" s="11" t="s">
        <v>75</v>
      </c>
      <c r="D36" s="11">
        <v>402.6</v>
      </c>
    </row>
    <row r="37" spans="3:4" x14ac:dyDescent="0.25">
      <c r="C37" s="11" t="s">
        <v>76</v>
      </c>
      <c r="D37" s="11">
        <v>410.9</v>
      </c>
    </row>
    <row r="38" spans="3:4" x14ac:dyDescent="0.25">
      <c r="C38" s="11" t="s">
        <v>77</v>
      </c>
      <c r="D38" s="11">
        <v>419.5</v>
      </c>
    </row>
    <row r="39" spans="3:4" x14ac:dyDescent="0.25">
      <c r="C39" s="11" t="s">
        <v>78</v>
      </c>
      <c r="D39" s="11">
        <v>426</v>
      </c>
    </row>
    <row r="40" spans="3:4" x14ac:dyDescent="0.25">
      <c r="C40" s="11" t="s">
        <v>79</v>
      </c>
      <c r="D40" s="11">
        <v>428.3</v>
      </c>
    </row>
    <row r="41" spans="3:4" x14ac:dyDescent="0.25">
      <c r="C41" s="11" t="s">
        <v>80</v>
      </c>
      <c r="D41" s="11">
        <v>434.2</v>
      </c>
    </row>
    <row r="42" spans="3:4" x14ac:dyDescent="0.25">
      <c r="C42" s="11" t="s">
        <v>81</v>
      </c>
      <c r="D42" s="11">
        <v>439.3</v>
      </c>
    </row>
    <row r="43" spans="3:4" x14ac:dyDescent="0.25">
      <c r="C43" s="11" t="s">
        <v>82</v>
      </c>
      <c r="D43" s="11">
        <v>448.1</v>
      </c>
    </row>
    <row r="44" spans="3:4" x14ac:dyDescent="0.25">
      <c r="C44" s="11" t="s">
        <v>83</v>
      </c>
      <c r="D44" s="11">
        <v>457.2</v>
      </c>
    </row>
    <row r="45" spans="3:4" x14ac:dyDescent="0.25">
      <c r="C45" s="11" t="s">
        <v>84</v>
      </c>
      <c r="D45" s="11">
        <v>459.2</v>
      </c>
    </row>
    <row r="46" spans="3:4" x14ac:dyDescent="0.25">
      <c r="C46" s="11" t="s">
        <v>85</v>
      </c>
      <c r="D46" s="11">
        <v>466.4</v>
      </c>
    </row>
    <row r="47" spans="3:4" x14ac:dyDescent="0.25">
      <c r="C47" s="11" t="s">
        <v>86</v>
      </c>
      <c r="D47" s="11">
        <v>461.5</v>
      </c>
    </row>
    <row r="48" spans="3:4" x14ac:dyDescent="0.25">
      <c r="C48" s="11" t="s">
        <v>87</v>
      </c>
      <c r="D48" s="11">
        <v>454</v>
      </c>
    </row>
    <row r="49" spans="3:4" x14ac:dyDescent="0.25">
      <c r="C49" s="11" t="s">
        <v>88</v>
      </c>
      <c r="D49" s="11">
        <v>458.1</v>
      </c>
    </row>
    <row r="50" spans="3:4" x14ac:dyDescent="0.25">
      <c r="C50" s="11" t="s">
        <v>89</v>
      </c>
      <c r="D50" s="11">
        <v>471.7</v>
      </c>
    </row>
    <row r="51" spans="3:4" x14ac:dyDescent="0.25">
      <c r="C51" s="11" t="s">
        <v>90</v>
      </c>
      <c r="D51" s="11">
        <v>485</v>
      </c>
    </row>
    <row r="52" spans="3:4" x14ac:dyDescent="0.25">
      <c r="C52" s="11" t="s">
        <v>91</v>
      </c>
      <c r="D52" s="11">
        <v>495.4</v>
      </c>
    </row>
    <row r="53" spans="3:4" x14ac:dyDescent="0.25">
      <c r="C53" s="11" t="s">
        <v>92</v>
      </c>
      <c r="D53" s="11">
        <v>508.4</v>
      </c>
    </row>
    <row r="54" spans="3:4" x14ac:dyDescent="0.25">
      <c r="C54" s="11" t="s">
        <v>93</v>
      </c>
      <c r="D54" s="11">
        <v>509.3</v>
      </c>
    </row>
    <row r="55" spans="3:4" x14ac:dyDescent="0.25">
      <c r="C55" s="11" t="s">
        <v>94</v>
      </c>
      <c r="D55" s="11">
        <v>513.20000000000005</v>
      </c>
    </row>
    <row r="56" spans="3:4" x14ac:dyDescent="0.25">
      <c r="C56" s="11" t="s">
        <v>95</v>
      </c>
      <c r="D56" s="11">
        <v>526.9</v>
      </c>
    </row>
    <row r="57" spans="3:4" x14ac:dyDescent="0.25">
      <c r="C57" s="11" t="s">
        <v>96</v>
      </c>
      <c r="D57" s="11">
        <v>526.1</v>
      </c>
    </row>
    <row r="58" spans="3:4" x14ac:dyDescent="0.25">
      <c r="C58" s="11" t="s">
        <v>97</v>
      </c>
      <c r="D58" s="11">
        <v>528.9</v>
      </c>
    </row>
    <row r="59" spans="3:4" x14ac:dyDescent="0.25">
      <c r="C59" s="11" t="s">
        <v>98</v>
      </c>
      <c r="D59" s="11">
        <v>523.6</v>
      </c>
    </row>
    <row r="60" spans="3:4" x14ac:dyDescent="0.25">
      <c r="C60" s="11" t="s">
        <v>99</v>
      </c>
      <c r="D60" s="11">
        <v>527.9</v>
      </c>
    </row>
    <row r="61" spans="3:4" x14ac:dyDescent="0.25">
      <c r="C61" s="11" t="s">
        <v>100</v>
      </c>
      <c r="D61" s="11">
        <v>539</v>
      </c>
    </row>
    <row r="62" spans="3:4" x14ac:dyDescent="0.25">
      <c r="C62" s="11" t="s">
        <v>101</v>
      </c>
      <c r="D62" s="11">
        <v>549.4</v>
      </c>
    </row>
    <row r="63" spans="3:4" x14ac:dyDescent="0.25">
      <c r="C63" s="11" t="s">
        <v>102</v>
      </c>
      <c r="D63" s="11">
        <v>562.5</v>
      </c>
    </row>
    <row r="64" spans="3:4" x14ac:dyDescent="0.25">
      <c r="C64" s="11" t="s">
        <v>103</v>
      </c>
      <c r="D64" s="11">
        <v>576</v>
      </c>
    </row>
    <row r="65" spans="3:4" x14ac:dyDescent="0.25">
      <c r="C65" s="11" t="s">
        <v>104</v>
      </c>
      <c r="D65" s="11">
        <v>583.20000000000005</v>
      </c>
    </row>
    <row r="66" spans="3:4" x14ac:dyDescent="0.25">
      <c r="C66" s="11" t="s">
        <v>105</v>
      </c>
      <c r="D66" s="11">
        <v>590</v>
      </c>
    </row>
    <row r="67" spans="3:4" x14ac:dyDescent="0.25">
      <c r="C67" s="11" t="s">
        <v>106</v>
      </c>
      <c r="D67" s="11">
        <v>593.29999999999995</v>
      </c>
    </row>
    <row r="68" spans="3:4" x14ac:dyDescent="0.25">
      <c r="C68" s="11" t="s">
        <v>107</v>
      </c>
      <c r="D68" s="11">
        <v>602.4</v>
      </c>
    </row>
    <row r="69" spans="3:4" x14ac:dyDescent="0.25">
      <c r="C69" s="11" t="s">
        <v>108</v>
      </c>
      <c r="D69" s="11">
        <v>611.20000000000005</v>
      </c>
    </row>
    <row r="70" spans="3:4" x14ac:dyDescent="0.25">
      <c r="C70" s="11" t="s">
        <v>109</v>
      </c>
      <c r="D70" s="11">
        <v>623.9</v>
      </c>
    </row>
    <row r="71" spans="3:4" x14ac:dyDescent="0.25">
      <c r="C71" s="11" t="s">
        <v>110</v>
      </c>
      <c r="D71" s="11">
        <v>633.5</v>
      </c>
    </row>
    <row r="72" spans="3:4" x14ac:dyDescent="0.25">
      <c r="C72" s="11" t="s">
        <v>111</v>
      </c>
      <c r="D72" s="11">
        <v>649.6</v>
      </c>
    </row>
    <row r="73" spans="3:4" x14ac:dyDescent="0.25">
      <c r="C73" s="11" t="s">
        <v>112</v>
      </c>
      <c r="D73" s="11">
        <v>658.8</v>
      </c>
    </row>
    <row r="74" spans="3:4" x14ac:dyDescent="0.25">
      <c r="C74" s="11" t="s">
        <v>113</v>
      </c>
      <c r="D74" s="11">
        <v>670.5</v>
      </c>
    </row>
    <row r="75" spans="3:4" x14ac:dyDescent="0.25">
      <c r="C75" s="11" t="s">
        <v>114</v>
      </c>
      <c r="D75" s="11">
        <v>675.6</v>
      </c>
    </row>
    <row r="76" spans="3:4" x14ac:dyDescent="0.25">
      <c r="C76" s="11" t="s">
        <v>115</v>
      </c>
      <c r="D76" s="11">
        <v>695.7</v>
      </c>
    </row>
    <row r="77" spans="3:4" x14ac:dyDescent="0.25">
      <c r="C77" s="11" t="s">
        <v>116</v>
      </c>
      <c r="D77" s="11">
        <v>708.1</v>
      </c>
    </row>
    <row r="78" spans="3:4" x14ac:dyDescent="0.25">
      <c r="C78" s="11" t="s">
        <v>117</v>
      </c>
      <c r="D78" s="11">
        <v>725.2</v>
      </c>
    </row>
    <row r="79" spans="3:4" x14ac:dyDescent="0.25">
      <c r="C79" s="11" t="s">
        <v>118</v>
      </c>
      <c r="D79" s="11">
        <v>747.5</v>
      </c>
    </row>
    <row r="80" spans="3:4" x14ac:dyDescent="0.25">
      <c r="C80" s="11" t="s">
        <v>119</v>
      </c>
      <c r="D80" s="11">
        <v>770.8</v>
      </c>
    </row>
    <row r="81" spans="3:4" x14ac:dyDescent="0.25">
      <c r="C81" s="11" t="s">
        <v>120</v>
      </c>
      <c r="D81" s="11">
        <v>779.9</v>
      </c>
    </row>
    <row r="82" spans="3:4" x14ac:dyDescent="0.25">
      <c r="C82" s="11" t="s">
        <v>121</v>
      </c>
      <c r="D82" s="11">
        <v>793.4</v>
      </c>
    </row>
    <row r="83" spans="3:4" x14ac:dyDescent="0.25">
      <c r="C83" s="11" t="s">
        <v>122</v>
      </c>
      <c r="D83" s="11">
        <v>807.1</v>
      </c>
    </row>
    <row r="84" spans="3:4" x14ac:dyDescent="0.25">
      <c r="C84" s="11" t="s">
        <v>123</v>
      </c>
      <c r="D84" s="11">
        <v>817.9</v>
      </c>
    </row>
    <row r="85" spans="3:4" x14ac:dyDescent="0.25">
      <c r="C85" s="11" t="s">
        <v>124</v>
      </c>
      <c r="D85" s="11">
        <v>822.5</v>
      </c>
    </row>
    <row r="86" spans="3:4" x14ac:dyDescent="0.25">
      <c r="C86" s="11" t="s">
        <v>125</v>
      </c>
      <c r="D86" s="11">
        <v>837.1</v>
      </c>
    </row>
    <row r="87" spans="3:4" x14ac:dyDescent="0.25">
      <c r="C87" s="11" t="s">
        <v>126</v>
      </c>
      <c r="D87" s="11">
        <v>852.8</v>
      </c>
    </row>
    <row r="88" spans="3:4" x14ac:dyDescent="0.25">
      <c r="C88" s="11" t="s">
        <v>127</v>
      </c>
      <c r="D88" s="11">
        <v>879.9</v>
      </c>
    </row>
    <row r="89" spans="3:4" x14ac:dyDescent="0.25">
      <c r="C89" s="11" t="s">
        <v>128</v>
      </c>
      <c r="D89" s="11">
        <v>904.2</v>
      </c>
    </row>
    <row r="90" spans="3:4" x14ac:dyDescent="0.25">
      <c r="C90" s="11" t="s">
        <v>129</v>
      </c>
      <c r="D90" s="11">
        <v>919.4</v>
      </c>
    </row>
    <row r="91" spans="3:4" x14ac:dyDescent="0.25">
      <c r="C91" s="11" t="s">
        <v>130</v>
      </c>
      <c r="D91" s="11">
        <v>936.3</v>
      </c>
    </row>
    <row r="92" spans="3:4" x14ac:dyDescent="0.25">
      <c r="C92" s="11" t="s">
        <v>131</v>
      </c>
      <c r="D92" s="11">
        <v>961</v>
      </c>
    </row>
    <row r="93" spans="3:4" x14ac:dyDescent="0.25">
      <c r="C93" s="11" t="s">
        <v>132</v>
      </c>
      <c r="D93" s="11">
        <v>976.3</v>
      </c>
    </row>
    <row r="94" spans="3:4" x14ac:dyDescent="0.25">
      <c r="C94" s="11" t="s">
        <v>133</v>
      </c>
      <c r="D94" s="11">
        <v>996.5</v>
      </c>
    </row>
    <row r="95" spans="3:4" x14ac:dyDescent="0.25">
      <c r="C95" s="11" t="s">
        <v>134</v>
      </c>
      <c r="D95" s="11">
        <v>1004.6</v>
      </c>
    </row>
    <row r="96" spans="3:4" x14ac:dyDescent="0.25">
      <c r="C96" s="11" t="s">
        <v>135</v>
      </c>
      <c r="D96" s="11">
        <v>1017.3</v>
      </c>
    </row>
    <row r="97" spans="3:4" x14ac:dyDescent="0.25">
      <c r="C97" s="11" t="s">
        <v>136</v>
      </c>
      <c r="D97" s="11">
        <v>1033.2</v>
      </c>
    </row>
    <row r="98" spans="3:4" x14ac:dyDescent="0.25">
      <c r="C98" s="11" t="s">
        <v>137</v>
      </c>
      <c r="D98" s="11">
        <v>1050.7</v>
      </c>
    </row>
    <row r="99" spans="3:4" x14ac:dyDescent="0.25">
      <c r="C99" s="11" t="s">
        <v>138</v>
      </c>
      <c r="D99" s="11">
        <v>1052.9000000000001</v>
      </c>
    </row>
    <row r="100" spans="3:4" x14ac:dyDescent="0.25">
      <c r="C100" s="11" t="s">
        <v>139</v>
      </c>
      <c r="D100" s="11">
        <v>1098.3</v>
      </c>
    </row>
    <row r="101" spans="3:4" x14ac:dyDescent="0.25">
      <c r="C101" s="11" t="s">
        <v>140</v>
      </c>
      <c r="D101" s="11">
        <v>1119.0999999999999</v>
      </c>
    </row>
    <row r="102" spans="3:4" x14ac:dyDescent="0.25">
      <c r="C102" s="11" t="s">
        <v>141</v>
      </c>
      <c r="D102" s="11">
        <v>1139.3</v>
      </c>
    </row>
    <row r="103" spans="3:4" x14ac:dyDescent="0.25">
      <c r="C103" s="11" t="s">
        <v>142</v>
      </c>
      <c r="D103" s="11">
        <v>1151.7</v>
      </c>
    </row>
    <row r="104" spans="3:4" x14ac:dyDescent="0.25">
      <c r="C104" s="11" t="s">
        <v>143</v>
      </c>
      <c r="D104" s="11">
        <v>1190.5999999999999</v>
      </c>
    </row>
    <row r="105" spans="3:4" x14ac:dyDescent="0.25">
      <c r="C105" s="11" t="s">
        <v>144</v>
      </c>
      <c r="D105" s="11">
        <v>1225.9000000000001</v>
      </c>
    </row>
    <row r="106" spans="3:4" x14ac:dyDescent="0.25">
      <c r="C106" s="11" t="s">
        <v>145</v>
      </c>
      <c r="D106" s="11">
        <v>1249.7</v>
      </c>
    </row>
    <row r="107" spans="3:4" x14ac:dyDescent="0.25">
      <c r="C107" s="11" t="s">
        <v>146</v>
      </c>
      <c r="D107" s="11">
        <v>1287</v>
      </c>
    </row>
    <row r="108" spans="3:4" x14ac:dyDescent="0.25">
      <c r="C108" s="11" t="s">
        <v>147</v>
      </c>
      <c r="D108" s="11">
        <v>1335.5</v>
      </c>
    </row>
    <row r="109" spans="3:4" x14ac:dyDescent="0.25">
      <c r="C109" s="11" t="s">
        <v>148</v>
      </c>
      <c r="D109" s="11">
        <v>1371.9</v>
      </c>
    </row>
    <row r="110" spans="3:4" x14ac:dyDescent="0.25">
      <c r="C110" s="11" t="s">
        <v>149</v>
      </c>
      <c r="D110" s="11">
        <v>1391.2</v>
      </c>
    </row>
    <row r="111" spans="3:4" x14ac:dyDescent="0.25">
      <c r="C111" s="11" t="s">
        <v>150</v>
      </c>
      <c r="D111" s="11">
        <v>1432.3</v>
      </c>
    </row>
    <row r="112" spans="3:4" x14ac:dyDescent="0.25">
      <c r="C112" s="11" t="s">
        <v>151</v>
      </c>
      <c r="D112" s="11">
        <v>1447</v>
      </c>
    </row>
    <row r="113" spans="3:4" x14ac:dyDescent="0.25">
      <c r="C113" s="11" t="s">
        <v>152</v>
      </c>
      <c r="D113" s="11">
        <v>1485.3</v>
      </c>
    </row>
    <row r="114" spans="3:4" x14ac:dyDescent="0.25">
      <c r="C114" s="11" t="s">
        <v>153</v>
      </c>
      <c r="D114" s="11">
        <v>1514.2</v>
      </c>
    </row>
    <row r="115" spans="3:4" x14ac:dyDescent="0.25">
      <c r="C115" s="11" t="s">
        <v>154</v>
      </c>
      <c r="D115" s="11">
        <v>1553.4</v>
      </c>
    </row>
    <row r="116" spans="3:4" x14ac:dyDescent="0.25">
      <c r="C116" s="11" t="s">
        <v>155</v>
      </c>
      <c r="D116" s="11">
        <v>1570</v>
      </c>
    </row>
    <row r="117" spans="3:4" x14ac:dyDescent="0.25">
      <c r="C117" s="11" t="s">
        <v>156</v>
      </c>
      <c r="D117" s="11">
        <v>1605.6</v>
      </c>
    </row>
    <row r="118" spans="3:4" x14ac:dyDescent="0.25">
      <c r="C118" s="11" t="s">
        <v>157</v>
      </c>
      <c r="D118" s="11">
        <v>1663.1</v>
      </c>
    </row>
    <row r="119" spans="3:4" x14ac:dyDescent="0.25">
      <c r="C119" s="11" t="s">
        <v>158</v>
      </c>
      <c r="D119" s="11">
        <v>1714.6</v>
      </c>
    </row>
    <row r="120" spans="3:4" x14ac:dyDescent="0.25">
      <c r="C120" s="11" t="s">
        <v>159</v>
      </c>
      <c r="D120" s="11">
        <v>1772.6</v>
      </c>
    </row>
    <row r="121" spans="3:4" x14ac:dyDescent="0.25">
      <c r="C121" s="11" t="s">
        <v>160</v>
      </c>
      <c r="D121" s="11">
        <v>1804.9</v>
      </c>
    </row>
    <row r="122" spans="3:4" x14ac:dyDescent="0.25">
      <c r="C122" s="11" t="s">
        <v>161</v>
      </c>
      <c r="D122" s="11">
        <v>1838.3</v>
      </c>
    </row>
    <row r="123" spans="3:4" x14ac:dyDescent="0.25">
      <c r="C123" s="11" t="s">
        <v>162</v>
      </c>
      <c r="D123" s="11">
        <v>1885.3</v>
      </c>
    </row>
    <row r="124" spans="3:4" x14ac:dyDescent="0.25">
      <c r="C124" s="11" t="s">
        <v>163</v>
      </c>
      <c r="D124" s="11">
        <v>1939.3</v>
      </c>
    </row>
    <row r="125" spans="3:4" x14ac:dyDescent="0.25">
      <c r="C125" s="11" t="s">
        <v>164</v>
      </c>
      <c r="D125" s="11">
        <v>2006</v>
      </c>
    </row>
    <row r="126" spans="3:4" x14ac:dyDescent="0.25">
      <c r="C126" s="11" t="s">
        <v>165</v>
      </c>
      <c r="D126" s="11">
        <v>2066.8000000000002</v>
      </c>
    </row>
    <row r="127" spans="3:4" x14ac:dyDescent="0.25">
      <c r="C127" s="11" t="s">
        <v>166</v>
      </c>
      <c r="D127" s="11">
        <v>2111.6</v>
      </c>
    </row>
    <row r="128" spans="3:4" x14ac:dyDescent="0.25">
      <c r="C128" s="11" t="s">
        <v>167</v>
      </c>
      <c r="D128" s="11">
        <v>2150</v>
      </c>
    </row>
    <row r="129" spans="3:4" x14ac:dyDescent="0.25">
      <c r="C129" s="11" t="s">
        <v>168</v>
      </c>
      <c r="D129" s="11">
        <v>2275.6</v>
      </c>
    </row>
    <row r="130" spans="3:4" x14ac:dyDescent="0.25">
      <c r="C130" s="11" t="s">
        <v>169</v>
      </c>
      <c r="D130" s="11">
        <v>2336.1999999999998</v>
      </c>
    </row>
    <row r="131" spans="3:4" x14ac:dyDescent="0.25">
      <c r="C131" s="11" t="s">
        <v>170</v>
      </c>
      <c r="D131" s="11">
        <v>2417</v>
      </c>
    </row>
    <row r="132" spans="3:4" x14ac:dyDescent="0.25">
      <c r="C132" s="11" t="s">
        <v>171</v>
      </c>
      <c r="D132" s="11">
        <v>2464.4</v>
      </c>
    </row>
    <row r="133" spans="3:4" x14ac:dyDescent="0.25">
      <c r="C133" s="11" t="s">
        <v>172</v>
      </c>
      <c r="D133" s="11">
        <v>2527.6</v>
      </c>
    </row>
    <row r="134" spans="3:4" x14ac:dyDescent="0.25">
      <c r="C134" s="11" t="s">
        <v>173</v>
      </c>
      <c r="D134" s="11">
        <v>2600.6999999999998</v>
      </c>
    </row>
    <row r="135" spans="3:4" x14ac:dyDescent="0.25">
      <c r="C135" s="11" t="s">
        <v>174</v>
      </c>
      <c r="D135" s="11">
        <v>2660.5</v>
      </c>
    </row>
    <row r="136" spans="3:4" x14ac:dyDescent="0.25">
      <c r="C136" s="11" t="s">
        <v>175</v>
      </c>
      <c r="D136" s="11">
        <v>2725.3</v>
      </c>
    </row>
    <row r="137" spans="3:4" x14ac:dyDescent="0.25">
      <c r="C137" s="11" t="s">
        <v>176</v>
      </c>
      <c r="D137" s="11">
        <v>2729.3</v>
      </c>
    </row>
    <row r="138" spans="3:4" x14ac:dyDescent="0.25">
      <c r="C138" s="11" t="s">
        <v>177</v>
      </c>
      <c r="D138" s="11">
        <v>2786.6</v>
      </c>
    </row>
    <row r="139" spans="3:4" x14ac:dyDescent="0.25">
      <c r="C139" s="11" t="s">
        <v>178</v>
      </c>
      <c r="D139" s="11">
        <v>2916.9</v>
      </c>
    </row>
    <row r="140" spans="3:4" x14ac:dyDescent="0.25">
      <c r="C140" s="11" t="s">
        <v>179</v>
      </c>
      <c r="D140" s="11">
        <v>3052.7</v>
      </c>
    </row>
    <row r="141" spans="3:4" x14ac:dyDescent="0.25">
      <c r="C141" s="11" t="s">
        <v>180</v>
      </c>
      <c r="D141" s="11">
        <v>3085.9</v>
      </c>
    </row>
    <row r="142" spans="3:4" x14ac:dyDescent="0.25">
      <c r="C142" s="11" t="s">
        <v>181</v>
      </c>
      <c r="D142" s="11">
        <v>3178.7</v>
      </c>
    </row>
    <row r="143" spans="3:4" x14ac:dyDescent="0.25">
      <c r="C143" s="11" t="s">
        <v>182</v>
      </c>
      <c r="D143" s="11">
        <v>3196.4</v>
      </c>
    </row>
    <row r="144" spans="3:4" x14ac:dyDescent="0.25">
      <c r="C144" s="11" t="s">
        <v>183</v>
      </c>
      <c r="D144" s="11">
        <v>3186.8</v>
      </c>
    </row>
    <row r="145" spans="3:4" x14ac:dyDescent="0.25">
      <c r="C145" s="11" t="s">
        <v>184</v>
      </c>
      <c r="D145" s="11">
        <v>3242.7</v>
      </c>
    </row>
    <row r="146" spans="3:4" x14ac:dyDescent="0.25">
      <c r="C146" s="11" t="s">
        <v>185</v>
      </c>
      <c r="D146" s="11">
        <v>3276.2</v>
      </c>
    </row>
    <row r="147" spans="3:4" x14ac:dyDescent="0.25">
      <c r="C147" s="11" t="s">
        <v>186</v>
      </c>
      <c r="D147" s="11">
        <v>3314.4</v>
      </c>
    </row>
    <row r="148" spans="3:4" x14ac:dyDescent="0.25">
      <c r="C148" s="11" t="s">
        <v>187</v>
      </c>
      <c r="D148" s="11">
        <v>3382.9</v>
      </c>
    </row>
    <row r="149" spans="3:4" x14ac:dyDescent="0.25">
      <c r="C149" s="11" t="s">
        <v>188</v>
      </c>
      <c r="D149" s="11">
        <v>3484.1</v>
      </c>
    </row>
    <row r="150" spans="3:4" x14ac:dyDescent="0.25">
      <c r="C150" s="11" t="s">
        <v>189</v>
      </c>
      <c r="D150" s="11">
        <v>3589.3</v>
      </c>
    </row>
    <row r="151" spans="3:4" x14ac:dyDescent="0.25">
      <c r="C151" s="11" t="s">
        <v>190</v>
      </c>
      <c r="D151" s="11">
        <v>3690.4</v>
      </c>
    </row>
    <row r="152" spans="3:4" x14ac:dyDescent="0.25">
      <c r="C152" s="11" t="s">
        <v>191</v>
      </c>
      <c r="D152" s="11">
        <v>3809.6</v>
      </c>
    </row>
    <row r="153" spans="3:4" x14ac:dyDescent="0.25">
      <c r="C153" s="11" t="s">
        <v>192</v>
      </c>
      <c r="D153" s="11">
        <v>3908.6</v>
      </c>
    </row>
    <row r="154" spans="3:4" x14ac:dyDescent="0.25">
      <c r="C154" s="11" t="s">
        <v>193</v>
      </c>
      <c r="D154" s="11">
        <v>3978.2</v>
      </c>
    </row>
    <row r="155" spans="3:4" x14ac:dyDescent="0.25">
      <c r="C155" s="11" t="s">
        <v>194</v>
      </c>
      <c r="D155" s="11">
        <v>4036.3</v>
      </c>
    </row>
    <row r="156" spans="3:4" x14ac:dyDescent="0.25">
      <c r="C156" s="11" t="s">
        <v>195</v>
      </c>
      <c r="D156" s="11">
        <v>4119.5</v>
      </c>
    </row>
    <row r="157" spans="3:4" x14ac:dyDescent="0.25">
      <c r="C157" s="11" t="s">
        <v>196</v>
      </c>
      <c r="D157" s="11">
        <v>4178.3999999999996</v>
      </c>
    </row>
    <row r="158" spans="3:4" x14ac:dyDescent="0.25">
      <c r="C158" s="11" t="s">
        <v>197</v>
      </c>
      <c r="D158" s="11">
        <v>4261.3</v>
      </c>
    </row>
    <row r="159" spans="3:4" x14ac:dyDescent="0.25">
      <c r="C159" s="11" t="s">
        <v>198</v>
      </c>
      <c r="D159" s="11">
        <v>4321.8</v>
      </c>
    </row>
    <row r="160" spans="3:4" x14ac:dyDescent="0.25">
      <c r="C160" s="11" t="s">
        <v>199</v>
      </c>
      <c r="D160" s="11">
        <v>4385.6000000000004</v>
      </c>
    </row>
    <row r="161" spans="3:4" x14ac:dyDescent="0.25">
      <c r="C161" s="11" t="s">
        <v>200</v>
      </c>
      <c r="D161" s="11">
        <v>4425.7</v>
      </c>
    </row>
    <row r="162" spans="3:4" x14ac:dyDescent="0.25">
      <c r="C162" s="11" t="s">
        <v>201</v>
      </c>
      <c r="D162" s="11">
        <v>4493.8999999999996</v>
      </c>
    </row>
    <row r="163" spans="3:4" x14ac:dyDescent="0.25">
      <c r="C163" s="11" t="s">
        <v>202</v>
      </c>
      <c r="D163" s="11">
        <v>4546.1000000000004</v>
      </c>
    </row>
    <row r="164" spans="3:4" x14ac:dyDescent="0.25">
      <c r="C164" s="11" t="s">
        <v>203</v>
      </c>
      <c r="D164" s="11">
        <v>4613.8</v>
      </c>
    </row>
    <row r="165" spans="3:4" x14ac:dyDescent="0.25">
      <c r="C165" s="11" t="s">
        <v>204</v>
      </c>
      <c r="D165" s="11">
        <v>4690</v>
      </c>
    </row>
    <row r="166" spans="3:4" x14ac:dyDescent="0.25">
      <c r="C166" s="11" t="s">
        <v>205</v>
      </c>
      <c r="D166" s="11">
        <v>4767.8</v>
      </c>
    </row>
    <row r="167" spans="3:4" x14ac:dyDescent="0.25">
      <c r="C167" s="11" t="s">
        <v>206</v>
      </c>
      <c r="D167" s="11">
        <v>4886.3</v>
      </c>
    </row>
    <row r="168" spans="3:4" x14ac:dyDescent="0.25">
      <c r="C168" s="11" t="s">
        <v>207</v>
      </c>
      <c r="D168" s="11">
        <v>4951.8999999999996</v>
      </c>
    </row>
    <row r="169" spans="3:4" x14ac:dyDescent="0.25">
      <c r="C169" s="11" t="s">
        <v>208</v>
      </c>
      <c r="D169" s="11">
        <v>5062.8</v>
      </c>
    </row>
    <row r="170" spans="3:4" x14ac:dyDescent="0.25">
      <c r="C170" s="11" t="s">
        <v>209</v>
      </c>
      <c r="D170" s="11">
        <v>5146.6000000000004</v>
      </c>
    </row>
    <row r="171" spans="3:4" x14ac:dyDescent="0.25">
      <c r="C171" s="11" t="s">
        <v>210</v>
      </c>
      <c r="D171" s="11">
        <v>5253.7</v>
      </c>
    </row>
    <row r="172" spans="3:4" x14ac:dyDescent="0.25">
      <c r="C172" s="11" t="s">
        <v>211</v>
      </c>
      <c r="D172" s="11">
        <v>5367.1</v>
      </c>
    </row>
    <row r="173" spans="3:4" x14ac:dyDescent="0.25">
      <c r="C173" s="11" t="s">
        <v>212</v>
      </c>
      <c r="D173" s="11">
        <v>5454.1</v>
      </c>
    </row>
    <row r="174" spans="3:4" x14ac:dyDescent="0.25">
      <c r="C174" s="11" t="s">
        <v>213</v>
      </c>
      <c r="D174" s="11">
        <v>5531.9</v>
      </c>
    </row>
    <row r="175" spans="3:4" x14ac:dyDescent="0.25">
      <c r="C175" s="11" t="s">
        <v>214</v>
      </c>
      <c r="D175" s="11">
        <v>5584.3</v>
      </c>
    </row>
    <row r="176" spans="3:4" x14ac:dyDescent="0.25">
      <c r="C176" s="11" t="s">
        <v>215</v>
      </c>
      <c r="D176" s="11">
        <v>5716.4</v>
      </c>
    </row>
    <row r="177" spans="3:4" x14ac:dyDescent="0.25">
      <c r="C177" s="11" t="s">
        <v>216</v>
      </c>
      <c r="D177" s="11">
        <v>5797.7</v>
      </c>
    </row>
    <row r="178" spans="3:4" x14ac:dyDescent="0.25">
      <c r="C178" s="11" t="s">
        <v>217</v>
      </c>
      <c r="D178" s="11">
        <v>5849.4</v>
      </c>
    </row>
    <row r="179" spans="3:4" x14ac:dyDescent="0.25">
      <c r="C179" s="11" t="s">
        <v>218</v>
      </c>
      <c r="D179" s="11">
        <v>5848.8</v>
      </c>
    </row>
    <row r="180" spans="3:4" x14ac:dyDescent="0.25">
      <c r="C180" s="11" t="s">
        <v>219</v>
      </c>
      <c r="D180" s="11">
        <v>5888</v>
      </c>
    </row>
    <row r="181" spans="3:4" x14ac:dyDescent="0.25">
      <c r="C181" s="11" t="s">
        <v>220</v>
      </c>
      <c r="D181" s="11">
        <v>5964.3</v>
      </c>
    </row>
    <row r="182" spans="3:4" x14ac:dyDescent="0.25">
      <c r="C182" s="11" t="s">
        <v>221</v>
      </c>
      <c r="D182" s="11">
        <v>6035.6</v>
      </c>
    </row>
    <row r="183" spans="3:4" x14ac:dyDescent="0.25">
      <c r="C183" s="11" t="s">
        <v>222</v>
      </c>
      <c r="D183" s="11">
        <v>6095.8</v>
      </c>
    </row>
    <row r="184" spans="3:4" x14ac:dyDescent="0.25">
      <c r="C184" s="11" t="s">
        <v>223</v>
      </c>
      <c r="D184" s="11">
        <v>6196.1</v>
      </c>
    </row>
    <row r="185" spans="3:4" x14ac:dyDescent="0.25">
      <c r="C185" s="11" t="s">
        <v>224</v>
      </c>
      <c r="D185" s="11">
        <v>6290.1</v>
      </c>
    </row>
    <row r="186" spans="3:4" x14ac:dyDescent="0.25">
      <c r="C186" s="11" t="s">
        <v>225</v>
      </c>
      <c r="D186" s="11">
        <v>6380.5</v>
      </c>
    </row>
    <row r="187" spans="3:4" x14ac:dyDescent="0.25">
      <c r="C187" s="11" t="s">
        <v>226</v>
      </c>
      <c r="D187" s="11">
        <v>6484.3</v>
      </c>
    </row>
    <row r="188" spans="3:4" x14ac:dyDescent="0.25">
      <c r="C188" s="11" t="s">
        <v>227</v>
      </c>
      <c r="D188" s="11">
        <v>6542.7</v>
      </c>
    </row>
    <row r="189" spans="3:4" x14ac:dyDescent="0.25">
      <c r="C189" s="11" t="s">
        <v>228</v>
      </c>
      <c r="D189" s="11">
        <v>6612.1</v>
      </c>
    </row>
    <row r="190" spans="3:4" x14ac:dyDescent="0.25">
      <c r="C190" s="11" t="s">
        <v>229</v>
      </c>
      <c r="D190" s="11">
        <v>6674.6</v>
      </c>
    </row>
    <row r="191" spans="3:4" x14ac:dyDescent="0.25">
      <c r="C191" s="11" t="s">
        <v>230</v>
      </c>
      <c r="D191" s="11">
        <v>6800.2</v>
      </c>
    </row>
    <row r="192" spans="3:4" x14ac:dyDescent="0.25">
      <c r="C192" s="11" t="s">
        <v>231</v>
      </c>
      <c r="D192" s="11">
        <v>6911</v>
      </c>
    </row>
    <row r="193" spans="3:4" x14ac:dyDescent="0.25">
      <c r="C193" s="11" t="s">
        <v>232</v>
      </c>
      <c r="D193" s="11">
        <v>7030.6</v>
      </c>
    </row>
    <row r="194" spans="3:4" x14ac:dyDescent="0.25">
      <c r="C194" s="11" t="s">
        <v>233</v>
      </c>
      <c r="D194" s="11">
        <v>7115.1</v>
      </c>
    </row>
    <row r="195" spans="3:4" x14ac:dyDescent="0.25">
      <c r="C195" s="11" t="s">
        <v>234</v>
      </c>
      <c r="D195" s="11">
        <v>7232.2</v>
      </c>
    </row>
    <row r="196" spans="3:4" x14ac:dyDescent="0.25">
      <c r="C196" s="11" t="s">
        <v>235</v>
      </c>
      <c r="D196" s="11">
        <v>7298.3</v>
      </c>
    </row>
    <row r="197" spans="3:4" x14ac:dyDescent="0.25">
      <c r="C197" s="11" t="s">
        <v>236</v>
      </c>
      <c r="D197" s="11">
        <v>7337.7</v>
      </c>
    </row>
    <row r="198" spans="3:4" x14ac:dyDescent="0.25">
      <c r="C198" s="11" t="s">
        <v>237</v>
      </c>
      <c r="D198" s="11">
        <v>7432.1</v>
      </c>
    </row>
    <row r="199" spans="3:4" x14ac:dyDescent="0.25">
      <c r="C199" s="11" t="s">
        <v>238</v>
      </c>
      <c r="D199" s="11">
        <v>7522.5</v>
      </c>
    </row>
    <row r="200" spans="3:4" x14ac:dyDescent="0.25">
      <c r="C200" s="11" t="s">
        <v>239</v>
      </c>
      <c r="D200" s="11">
        <v>7624.1</v>
      </c>
    </row>
    <row r="201" spans="3:4" x14ac:dyDescent="0.25">
      <c r="C201" s="11" t="s">
        <v>240</v>
      </c>
      <c r="D201" s="11">
        <v>7776.6</v>
      </c>
    </row>
    <row r="202" spans="3:4" x14ac:dyDescent="0.25">
      <c r="C202" s="11" t="s">
        <v>241</v>
      </c>
      <c r="D202" s="11">
        <v>7866.2</v>
      </c>
    </row>
    <row r="203" spans="3:4" x14ac:dyDescent="0.25">
      <c r="C203" s="11" t="s">
        <v>242</v>
      </c>
      <c r="D203" s="11">
        <v>8000.4</v>
      </c>
    </row>
    <row r="204" spans="3:4" x14ac:dyDescent="0.25">
      <c r="C204" s="11" t="s">
        <v>243</v>
      </c>
      <c r="D204" s="11">
        <v>8113.8</v>
      </c>
    </row>
    <row r="205" spans="3:4" x14ac:dyDescent="0.25">
      <c r="C205" s="11" t="s">
        <v>244</v>
      </c>
      <c r="D205" s="11">
        <v>8250.4</v>
      </c>
    </row>
    <row r="206" spans="3:4" x14ac:dyDescent="0.25">
      <c r="C206" s="11" t="s">
        <v>245</v>
      </c>
      <c r="D206" s="11">
        <v>8381.9</v>
      </c>
    </row>
    <row r="207" spans="3:4" x14ac:dyDescent="0.25">
      <c r="C207" s="11" t="s">
        <v>246</v>
      </c>
      <c r="D207" s="11">
        <v>8471.2000000000007</v>
      </c>
    </row>
    <row r="208" spans="3:4" x14ac:dyDescent="0.25">
      <c r="C208" s="11" t="s">
        <v>247</v>
      </c>
      <c r="D208" s="11">
        <v>8586.7000000000007</v>
      </c>
    </row>
    <row r="209" spans="3:4" x14ac:dyDescent="0.25">
      <c r="C209" s="11" t="s">
        <v>248</v>
      </c>
      <c r="D209" s="11">
        <v>8657.9</v>
      </c>
    </row>
    <row r="210" spans="3:4" x14ac:dyDescent="0.25">
      <c r="C210" s="11" t="s">
        <v>249</v>
      </c>
      <c r="D210" s="11">
        <v>8789.5</v>
      </c>
    </row>
    <row r="211" spans="3:4" x14ac:dyDescent="0.25">
      <c r="C211" s="11" t="s">
        <v>250</v>
      </c>
      <c r="D211" s="11">
        <v>8953.7999999999993</v>
      </c>
    </row>
    <row r="212" spans="3:4" x14ac:dyDescent="0.25">
      <c r="C212" s="11" t="s">
        <v>251</v>
      </c>
      <c r="D212" s="11">
        <v>9066.6</v>
      </c>
    </row>
    <row r="213" spans="3:4" x14ac:dyDescent="0.25">
      <c r="C213" s="11" t="s">
        <v>252</v>
      </c>
      <c r="D213" s="11">
        <v>9174.1</v>
      </c>
    </row>
    <row r="214" spans="3:4" x14ac:dyDescent="0.25">
      <c r="C214" s="11" t="s">
        <v>253</v>
      </c>
      <c r="D214" s="11">
        <v>9313.5</v>
      </c>
    </row>
    <row r="215" spans="3:4" x14ac:dyDescent="0.25">
      <c r="C215" s="11" t="s">
        <v>254</v>
      </c>
      <c r="D215" s="11">
        <v>9519.5</v>
      </c>
    </row>
    <row r="216" spans="3:4" x14ac:dyDescent="0.25">
      <c r="C216" s="11" t="s">
        <v>255</v>
      </c>
      <c r="D216" s="11">
        <v>9629.4</v>
      </c>
    </row>
    <row r="217" spans="3:4" x14ac:dyDescent="0.25">
      <c r="C217" s="11" t="s">
        <v>256</v>
      </c>
      <c r="D217" s="11">
        <v>9822.7999999999993</v>
      </c>
    </row>
    <row r="218" spans="3:4" x14ac:dyDescent="0.25">
      <c r="C218" s="11" t="s">
        <v>257</v>
      </c>
      <c r="D218" s="11">
        <v>9862.1</v>
      </c>
    </row>
    <row r="219" spans="3:4" x14ac:dyDescent="0.25">
      <c r="C219" s="11" t="s">
        <v>258</v>
      </c>
      <c r="D219" s="11">
        <v>9953.6</v>
      </c>
    </row>
    <row r="220" spans="3:4" x14ac:dyDescent="0.25">
      <c r="C220" s="11" t="s">
        <v>259</v>
      </c>
      <c r="D220" s="11">
        <v>10021.5</v>
      </c>
    </row>
    <row r="221" spans="3:4" x14ac:dyDescent="0.25">
      <c r="C221" s="11" t="s">
        <v>260</v>
      </c>
      <c r="D221" s="11">
        <v>10128.9</v>
      </c>
    </row>
    <row r="222" spans="3:4" x14ac:dyDescent="0.25">
      <c r="C222" s="11" t="s">
        <v>261</v>
      </c>
      <c r="D222" s="11">
        <v>10135.1</v>
      </c>
    </row>
    <row r="223" spans="3:4" x14ac:dyDescent="0.25">
      <c r="C223" s="11" t="s">
        <v>262</v>
      </c>
      <c r="D223" s="11">
        <v>10226.299999999999</v>
      </c>
    </row>
    <row r="224" spans="3:4" x14ac:dyDescent="0.25">
      <c r="C224" s="11" t="s">
        <v>263</v>
      </c>
      <c r="D224" s="11">
        <v>10333.299999999999</v>
      </c>
    </row>
    <row r="225" spans="3:4" x14ac:dyDescent="0.25">
      <c r="C225" s="11" t="s">
        <v>264</v>
      </c>
      <c r="D225" s="11">
        <v>10426.6</v>
      </c>
    </row>
    <row r="226" spans="3:4" x14ac:dyDescent="0.25">
      <c r="C226" s="11" t="s">
        <v>265</v>
      </c>
      <c r="D226" s="11">
        <v>10527.4</v>
      </c>
    </row>
    <row r="227" spans="3:4" x14ac:dyDescent="0.25">
      <c r="C227" s="11" t="s">
        <v>266</v>
      </c>
      <c r="D227" s="11">
        <v>10591.1</v>
      </c>
    </row>
    <row r="228" spans="3:4" x14ac:dyDescent="0.25">
      <c r="C228" s="11" t="s">
        <v>267</v>
      </c>
      <c r="D228" s="11">
        <v>10705.6</v>
      </c>
    </row>
    <row r="229" spans="3:4" x14ac:dyDescent="0.25">
      <c r="C229" s="11" t="s">
        <v>268</v>
      </c>
      <c r="D229" s="11">
        <v>10831.8</v>
      </c>
    </row>
    <row r="230" spans="3:4" x14ac:dyDescent="0.25">
      <c r="C230" s="11" t="s">
        <v>269</v>
      </c>
      <c r="D230" s="11">
        <v>11086.1</v>
      </c>
    </row>
    <row r="231" spans="3:4" x14ac:dyDescent="0.25">
      <c r="C231" s="11" t="s">
        <v>270</v>
      </c>
      <c r="D231" s="11">
        <v>11219.5</v>
      </c>
    </row>
    <row r="232" spans="3:4" x14ac:dyDescent="0.25">
      <c r="C232" s="11" t="s">
        <v>271</v>
      </c>
      <c r="D232" s="11">
        <v>11405.5</v>
      </c>
    </row>
    <row r="233" spans="3:4" x14ac:dyDescent="0.25">
      <c r="C233" s="11" t="s">
        <v>272</v>
      </c>
      <c r="D233" s="11">
        <v>11610.3</v>
      </c>
    </row>
    <row r="234" spans="3:4" x14ac:dyDescent="0.25">
      <c r="C234" s="11" t="s">
        <v>273</v>
      </c>
      <c r="D234" s="11">
        <v>11779.4</v>
      </c>
    </row>
    <row r="235" spans="3:4" x14ac:dyDescent="0.25">
      <c r="C235" s="11" t="s">
        <v>274</v>
      </c>
      <c r="D235" s="11">
        <v>11948.5</v>
      </c>
    </row>
    <row r="236" spans="3:4" x14ac:dyDescent="0.25">
      <c r="C236" s="11" t="s">
        <v>275</v>
      </c>
      <c r="D236" s="11">
        <v>12155.4</v>
      </c>
    </row>
    <row r="237" spans="3:4" x14ac:dyDescent="0.25">
      <c r="C237" s="11" t="s">
        <v>276</v>
      </c>
      <c r="D237" s="11">
        <v>12297.5</v>
      </c>
    </row>
    <row r="238" spans="3:4" x14ac:dyDescent="0.25">
      <c r="C238" s="11" t="s">
        <v>277</v>
      </c>
      <c r="D238" s="11">
        <v>12538.2</v>
      </c>
    </row>
    <row r="239" spans="3:4" x14ac:dyDescent="0.25">
      <c r="C239" s="11" t="s">
        <v>278</v>
      </c>
      <c r="D239" s="11">
        <v>12696.4</v>
      </c>
    </row>
    <row r="240" spans="3:4" x14ac:dyDescent="0.25">
      <c r="C240" s="11" t="s">
        <v>279</v>
      </c>
      <c r="D240" s="11">
        <v>12959.6</v>
      </c>
    </row>
    <row r="241" spans="3:4" x14ac:dyDescent="0.25">
      <c r="C241" s="11" t="s">
        <v>280</v>
      </c>
      <c r="D241" s="11">
        <v>13134.1</v>
      </c>
    </row>
    <row r="242" spans="3:4" x14ac:dyDescent="0.25">
      <c r="C242" s="11" t="s">
        <v>281</v>
      </c>
      <c r="D242" s="11">
        <v>13249.6</v>
      </c>
    </row>
    <row r="243" spans="3:4" x14ac:dyDescent="0.25">
      <c r="C243" s="11" t="s">
        <v>282</v>
      </c>
      <c r="D243" s="11">
        <v>13370.1</v>
      </c>
    </row>
    <row r="244" spans="3:4" x14ac:dyDescent="0.25">
      <c r="C244" s="11" t="s">
        <v>283</v>
      </c>
      <c r="D244" s="11">
        <v>13510.9</v>
      </c>
    </row>
    <row r="245" spans="3:4" x14ac:dyDescent="0.25">
      <c r="C245" s="11" t="s">
        <v>284</v>
      </c>
      <c r="D245" s="11">
        <v>13737.5</v>
      </c>
    </row>
    <row r="246" spans="3:4" x14ac:dyDescent="0.25">
      <c r="C246" s="11" t="s">
        <v>285</v>
      </c>
      <c r="D246" s="11">
        <v>13950.6</v>
      </c>
    </row>
    <row r="247" spans="3:4" x14ac:dyDescent="0.25">
      <c r="C247" s="11" t="s">
        <v>286</v>
      </c>
      <c r="D247" s="11">
        <v>14031.2</v>
      </c>
    </row>
    <row r="248" spans="3:4" x14ac:dyDescent="0.25">
      <c r="C248" s="11" t="s">
        <v>287</v>
      </c>
      <c r="D248" s="11">
        <v>14150.8</v>
      </c>
    </row>
    <row r="249" spans="3:4" x14ac:dyDescent="0.25">
      <c r="C249" s="11" t="s">
        <v>288</v>
      </c>
      <c r="D249" s="11">
        <v>14294.5</v>
      </c>
    </row>
    <row r="250" spans="3:4" x14ac:dyDescent="0.25">
      <c r="C250" s="11" t="s">
        <v>289</v>
      </c>
      <c r="D250" s="11">
        <v>14412.8</v>
      </c>
    </row>
    <row r="251" spans="3:4" x14ac:dyDescent="0.25">
      <c r="C251" s="11" t="s">
        <v>290</v>
      </c>
      <c r="D251" s="11">
        <v>14200.3</v>
      </c>
    </row>
    <row r="252" spans="3:4" x14ac:dyDescent="0.25">
      <c r="C252" s="11" t="s">
        <v>291</v>
      </c>
      <c r="D252" s="11">
        <v>14075.5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1EB9-4D06-4FDD-AAB0-C971EEF66CB0}">
  <sheetPr codeName="Sheet13"/>
  <dimension ref="C1:I11"/>
  <sheetViews>
    <sheetView topLeftCell="C1" workbookViewId="0">
      <selection activeCell="E4" sqref="E4"/>
    </sheetView>
  </sheetViews>
  <sheetFormatPr defaultRowHeight="15" x14ac:dyDescent="0.25"/>
  <cols>
    <col min="3" max="3" width="10.28515625" customWidth="1"/>
    <col min="4" max="4" width="10" customWidth="1"/>
    <col min="5" max="5" width="14.140625" customWidth="1"/>
  </cols>
  <sheetData>
    <row r="1" spans="3:9" ht="75" x14ac:dyDescent="0.25">
      <c r="C1" s="12" t="s">
        <v>292</v>
      </c>
      <c r="D1" s="12" t="s">
        <v>293</v>
      </c>
      <c r="E1" s="12" t="s">
        <v>294</v>
      </c>
      <c r="F1" s="12"/>
      <c r="G1" s="12"/>
      <c r="H1" s="12"/>
      <c r="I1" s="12"/>
    </row>
    <row r="2" spans="3:9" x14ac:dyDescent="0.25">
      <c r="C2" t="s">
        <v>295</v>
      </c>
      <c r="D2" t="s">
        <v>295</v>
      </c>
      <c r="E2" s="8">
        <v>38869</v>
      </c>
    </row>
    <row r="3" spans="3:9" x14ac:dyDescent="0.25">
      <c r="C3" t="s">
        <v>296</v>
      </c>
      <c r="D3" t="s">
        <v>296</v>
      </c>
      <c r="E3" s="8">
        <f ca="1">TODAY()-1</f>
        <v>43733</v>
      </c>
      <c r="F3" s="11" t="s">
        <v>297</v>
      </c>
    </row>
    <row r="4" spans="3:9" x14ac:dyDescent="0.25">
      <c r="C4" t="s">
        <v>298</v>
      </c>
      <c r="D4" t="s">
        <v>298</v>
      </c>
      <c r="E4" s="8">
        <f ca="1">TODAY()-5</f>
        <v>43729</v>
      </c>
      <c r="F4" t="s">
        <v>299</v>
      </c>
    </row>
    <row r="5" spans="3:9" x14ac:dyDescent="0.25">
      <c r="C5" t="s">
        <v>295</v>
      </c>
      <c r="D5" t="s">
        <v>295</v>
      </c>
      <c r="E5" s="8">
        <v>39217</v>
      </c>
    </row>
    <row r="6" spans="3:9" x14ac:dyDescent="0.25">
      <c r="C6" t="s">
        <v>300</v>
      </c>
      <c r="D6" t="s">
        <v>300</v>
      </c>
      <c r="E6" s="8">
        <v>38882</v>
      </c>
    </row>
    <row r="7" spans="3:9" x14ac:dyDescent="0.25">
      <c r="C7" t="s">
        <v>301</v>
      </c>
      <c r="D7" t="s">
        <v>301</v>
      </c>
      <c r="E7" s="8">
        <v>37655</v>
      </c>
    </row>
    <row r="8" spans="3:9" x14ac:dyDescent="0.25">
      <c r="C8" t="s">
        <v>302</v>
      </c>
      <c r="D8" t="s">
        <v>302</v>
      </c>
      <c r="E8" s="8">
        <v>38849</v>
      </c>
    </row>
    <row r="9" spans="3:9" x14ac:dyDescent="0.25">
      <c r="C9" t="s">
        <v>303</v>
      </c>
      <c r="D9" t="s">
        <v>303</v>
      </c>
      <c r="E9" s="8">
        <v>38520</v>
      </c>
    </row>
    <row r="10" spans="3:9" x14ac:dyDescent="0.25">
      <c r="C10" t="s">
        <v>304</v>
      </c>
      <c r="D10" t="s">
        <v>304</v>
      </c>
      <c r="E10" s="8">
        <v>38930</v>
      </c>
    </row>
    <row r="11" spans="3:9" x14ac:dyDescent="0.25">
      <c r="C11" t="s">
        <v>303</v>
      </c>
      <c r="D11" t="s">
        <v>303</v>
      </c>
      <c r="E11" s="8">
        <v>38597</v>
      </c>
    </row>
  </sheetData>
  <conditionalFormatting sqref="C2:C11">
    <cfRule type="duplicateValues" dxfId="22" priority="5"/>
  </conditionalFormatting>
  <conditionalFormatting sqref="C2:C11">
    <cfRule type="duplicateValues" dxfId="21" priority="4"/>
  </conditionalFormatting>
  <conditionalFormatting sqref="D2:D11">
    <cfRule type="containsText" dxfId="20" priority="3" operator="containsText" text="Eric">
      <formula>NOT(ISERROR(SEARCH("Eric",D2)))</formula>
    </cfRule>
  </conditionalFormatting>
  <conditionalFormatting sqref="E2:E11">
    <cfRule type="timePeriod" dxfId="19" priority="1" timePeriod="last7Days">
      <formula>AND(TODAY()-FLOOR(E2,1)&lt;=6,FLOOR(E2,1)&lt;=TODAY())</formula>
    </cfRule>
    <cfRule type="timePeriod" dxfId="18" priority="2" timePeriod="yesterday">
      <formula>FLOOR(E2,1)=TODAY()-1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7474-18CE-4137-A165-961315730ADE}">
  <sheetPr codeName="Sheet14"/>
  <dimension ref="C1:I11"/>
  <sheetViews>
    <sheetView topLeftCell="C1" workbookViewId="0">
      <selection activeCell="K10" sqref="K10"/>
    </sheetView>
  </sheetViews>
  <sheetFormatPr defaultRowHeight="15" x14ac:dyDescent="0.25"/>
  <cols>
    <col min="3" max="3" width="10.28515625" customWidth="1"/>
    <col min="4" max="4" width="10" customWidth="1"/>
    <col min="5" max="5" width="14.140625" customWidth="1"/>
  </cols>
  <sheetData>
    <row r="1" spans="3:9" ht="75" x14ac:dyDescent="0.25">
      <c r="C1" s="12" t="s">
        <v>292</v>
      </c>
      <c r="D1" s="12" t="s">
        <v>293</v>
      </c>
      <c r="E1" s="12" t="s">
        <v>305</v>
      </c>
      <c r="F1" s="12"/>
      <c r="G1" s="12"/>
      <c r="H1" s="12"/>
      <c r="I1" s="12"/>
    </row>
    <row r="2" spans="3:9" x14ac:dyDescent="0.25">
      <c r="C2" t="s">
        <v>295</v>
      </c>
      <c r="D2" t="s">
        <v>295</v>
      </c>
      <c r="E2" s="8">
        <v>38869</v>
      </c>
    </row>
    <row r="3" spans="3:9" x14ac:dyDescent="0.25">
      <c r="C3" t="s">
        <v>296</v>
      </c>
      <c r="D3" t="s">
        <v>296</v>
      </c>
      <c r="E3" s="8">
        <f ca="1">TODAY()-1</f>
        <v>43733</v>
      </c>
      <c r="F3" s="11" t="s">
        <v>297</v>
      </c>
    </row>
    <row r="4" spans="3:9" x14ac:dyDescent="0.25">
      <c r="C4" t="s">
        <v>298</v>
      </c>
      <c r="D4" t="s">
        <v>298</v>
      </c>
      <c r="E4" s="8">
        <f ca="1">TODAY()-5</f>
        <v>43729</v>
      </c>
      <c r="F4" t="s">
        <v>299</v>
      </c>
    </row>
    <row r="5" spans="3:9" x14ac:dyDescent="0.25">
      <c r="C5" t="s">
        <v>295</v>
      </c>
      <c r="D5" t="s">
        <v>295</v>
      </c>
      <c r="E5" s="8">
        <v>39217</v>
      </c>
    </row>
    <row r="6" spans="3:9" x14ac:dyDescent="0.25">
      <c r="C6" t="s">
        <v>300</v>
      </c>
      <c r="D6" t="s">
        <v>300</v>
      </c>
      <c r="E6" s="8">
        <v>38882</v>
      </c>
    </row>
    <row r="7" spans="3:9" x14ac:dyDescent="0.25">
      <c r="C7" t="s">
        <v>301</v>
      </c>
      <c r="D7" t="s">
        <v>301</v>
      </c>
      <c r="E7" s="8">
        <v>37655</v>
      </c>
    </row>
    <row r="8" spans="3:9" x14ac:dyDescent="0.25">
      <c r="C8" t="s">
        <v>302</v>
      </c>
      <c r="D8" t="s">
        <v>302</v>
      </c>
      <c r="E8" s="8">
        <v>38849</v>
      </c>
    </row>
    <row r="9" spans="3:9" x14ac:dyDescent="0.25">
      <c r="C9" t="s">
        <v>303</v>
      </c>
      <c r="D9" t="s">
        <v>303</v>
      </c>
      <c r="E9" s="8">
        <v>38520</v>
      </c>
    </row>
    <row r="10" spans="3:9" x14ac:dyDescent="0.25">
      <c r="C10" t="s">
        <v>304</v>
      </c>
      <c r="D10" t="s">
        <v>304</v>
      </c>
      <c r="E10" s="8">
        <v>38930</v>
      </c>
    </row>
    <row r="11" spans="3:9" x14ac:dyDescent="0.25">
      <c r="C11" t="s">
        <v>303</v>
      </c>
      <c r="D11" t="s">
        <v>303</v>
      </c>
      <c r="E11" s="8">
        <v>38597</v>
      </c>
    </row>
  </sheetData>
  <conditionalFormatting sqref="C2:C11">
    <cfRule type="duplicateValues" dxfId="17" priority="5"/>
  </conditionalFormatting>
  <conditionalFormatting sqref="C2:C11">
    <cfRule type="duplicateValues" dxfId="16" priority="4"/>
  </conditionalFormatting>
  <conditionalFormatting sqref="D2:D11">
    <cfRule type="containsText" dxfId="15" priority="3" operator="containsText" text="Eric">
      <formula>NOT(ISERROR(SEARCH("Eric",D2)))</formula>
    </cfRule>
  </conditionalFormatting>
  <conditionalFormatting sqref="E2:E11">
    <cfRule type="timePeriod" dxfId="14" priority="1" timePeriod="yesterday">
      <formula>FLOOR(E2,1)=TODAY()-1</formula>
    </cfRule>
    <cfRule type="timePeriod" dxfId="13" priority="2" timePeriod="last7Days">
      <formula>AND(TODAY()-FLOOR(E2,1)&lt;=6,FLOOR(E2,1)&lt;=TODAY())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9657-F102-4816-B66B-49433F7B5972}">
  <sheetPr codeName="Sheet15">
    <pageSetUpPr fitToPage="1"/>
  </sheetPr>
  <dimension ref="A6:G91"/>
  <sheetViews>
    <sheetView topLeftCell="A64" workbookViewId="0">
      <selection activeCell="C72" sqref="C72"/>
    </sheetView>
  </sheetViews>
  <sheetFormatPr defaultRowHeight="12.75" x14ac:dyDescent="0.2"/>
  <cols>
    <col min="1" max="1" width="19.28515625" style="3" customWidth="1"/>
    <col min="2" max="2" width="11.140625" style="3" customWidth="1"/>
    <col min="3" max="3" width="9.5703125" style="3" bestFit="1" customWidth="1"/>
    <col min="4" max="4" width="11.140625" style="3" customWidth="1"/>
    <col min="5" max="5" width="10.7109375" style="3" customWidth="1"/>
    <col min="6" max="6" width="12.140625" style="3" customWidth="1"/>
    <col min="7" max="7" width="12.85546875" style="3" customWidth="1"/>
    <col min="8" max="16384" width="9.140625" style="3"/>
  </cols>
  <sheetData>
    <row r="6" spans="1:7" x14ac:dyDescent="0.2">
      <c r="B6" s="3" t="s">
        <v>306</v>
      </c>
    </row>
    <row r="7" spans="1:7" x14ac:dyDescent="0.2">
      <c r="A7" s="3" t="s">
        <v>18</v>
      </c>
      <c r="B7" s="3" t="s">
        <v>307</v>
      </c>
      <c r="C7" s="3" t="s">
        <v>308</v>
      </c>
      <c r="D7" s="3" t="s">
        <v>309</v>
      </c>
    </row>
    <row r="8" spans="1:7" x14ac:dyDescent="0.2">
      <c r="A8" s="3">
        <v>1928</v>
      </c>
      <c r="B8" s="13">
        <v>0.43809999999999999</v>
      </c>
      <c r="C8" s="13">
        <v>3.0800000000000001E-2</v>
      </c>
      <c r="D8" s="13">
        <v>8.3999999999999995E-3</v>
      </c>
      <c r="E8" s="14"/>
      <c r="F8" s="14"/>
      <c r="G8" s="14"/>
    </row>
    <row r="9" spans="1:7" x14ac:dyDescent="0.2">
      <c r="A9" s="3">
        <v>1929</v>
      </c>
      <c r="B9" s="13">
        <v>-8.3000000000000004E-2</v>
      </c>
      <c r="C9" s="13">
        <v>3.1600000000000003E-2</v>
      </c>
      <c r="D9" s="13">
        <v>4.2000000000000003E-2</v>
      </c>
      <c r="E9" s="14"/>
      <c r="F9" s="14"/>
      <c r="G9" s="14"/>
    </row>
    <row r="10" spans="1:7" x14ac:dyDescent="0.2">
      <c r="A10" s="3">
        <v>1930</v>
      </c>
      <c r="B10" s="13">
        <v>-0.25119999999999998</v>
      </c>
      <c r="C10" s="13">
        <v>4.5499999999999999E-2</v>
      </c>
      <c r="D10" s="13">
        <v>4.5400000000000003E-2</v>
      </c>
      <c r="E10" s="14"/>
      <c r="F10" s="14"/>
      <c r="G10" s="14"/>
    </row>
    <row r="11" spans="1:7" x14ac:dyDescent="0.2">
      <c r="A11" s="3">
        <v>1931</v>
      </c>
      <c r="B11" s="13">
        <v>-0.43840000000000001</v>
      </c>
      <c r="C11" s="13">
        <v>2.3099999999999999E-2</v>
      </c>
      <c r="D11" s="13">
        <v>-2.5600000000000001E-2</v>
      </c>
      <c r="E11" s="14"/>
      <c r="F11" s="14"/>
      <c r="G11" s="14"/>
    </row>
    <row r="12" spans="1:7" x14ac:dyDescent="0.2">
      <c r="A12" s="3">
        <v>1932</v>
      </c>
      <c r="B12" s="13">
        <v>-8.6400000000000005E-2</v>
      </c>
      <c r="C12" s="13">
        <v>1.0699999999999999E-2</v>
      </c>
      <c r="D12" s="13">
        <v>8.7900000000000006E-2</v>
      </c>
      <c r="E12" s="14"/>
      <c r="F12" s="14"/>
      <c r="G12" s="14"/>
    </row>
    <row r="13" spans="1:7" x14ac:dyDescent="0.2">
      <c r="A13" s="3">
        <v>1933</v>
      </c>
      <c r="B13" s="13">
        <v>0.49980000000000002</v>
      </c>
      <c r="C13" s="13">
        <v>9.5999999999999992E-3</v>
      </c>
      <c r="D13" s="13">
        <v>1.8599999999999998E-2</v>
      </c>
      <c r="E13" s="14"/>
      <c r="F13" s="14"/>
      <c r="G13" s="14"/>
    </row>
    <row r="14" spans="1:7" x14ac:dyDescent="0.2">
      <c r="A14" s="3">
        <v>1934</v>
      </c>
      <c r="B14" s="13">
        <v>-1.1900000000000001E-2</v>
      </c>
      <c r="C14" s="13">
        <v>3.0000000000000001E-3</v>
      </c>
      <c r="D14" s="13">
        <v>7.9600000000000004E-2</v>
      </c>
      <c r="E14" s="14"/>
      <c r="F14" s="14"/>
      <c r="G14" s="14" t="e">
        <f>SUM(T)</f>
        <v>#NAME?</v>
      </c>
    </row>
    <row r="15" spans="1:7" x14ac:dyDescent="0.2">
      <c r="A15" s="3">
        <v>1935</v>
      </c>
      <c r="B15" s="13">
        <v>0.46739999999999998</v>
      </c>
      <c r="C15" s="13">
        <v>2.3E-3</v>
      </c>
      <c r="D15" s="13">
        <v>4.4699999999999997E-2</v>
      </c>
      <c r="E15" s="14"/>
      <c r="F15" s="14"/>
      <c r="G15" s="14"/>
    </row>
    <row r="16" spans="1:7" x14ac:dyDescent="0.2">
      <c r="A16" s="3">
        <v>1936</v>
      </c>
      <c r="B16" s="13">
        <v>0.31940000000000002</v>
      </c>
      <c r="C16" s="13">
        <v>1.5E-3</v>
      </c>
      <c r="D16" s="13">
        <v>5.0200000000000002E-2</v>
      </c>
      <c r="E16" s="14"/>
      <c r="F16" s="14"/>
      <c r="G16" s="14"/>
    </row>
    <row r="17" spans="1:7" x14ac:dyDescent="0.2">
      <c r="A17" s="3">
        <v>1937</v>
      </c>
      <c r="B17" s="13">
        <v>-0.35339999999999999</v>
      </c>
      <c r="C17" s="13">
        <v>1.1999999999999999E-3</v>
      </c>
      <c r="D17" s="13">
        <v>1.38E-2</v>
      </c>
      <c r="E17" s="14"/>
      <c r="F17" s="14"/>
      <c r="G17" s="14"/>
    </row>
    <row r="18" spans="1:7" x14ac:dyDescent="0.2">
      <c r="A18" s="3">
        <v>1938</v>
      </c>
      <c r="B18" s="13">
        <v>0.2928</v>
      </c>
      <c r="C18" s="13">
        <v>1.1000000000000001E-3</v>
      </c>
      <c r="D18" s="13">
        <v>4.2099999999999999E-2</v>
      </c>
      <c r="E18" s="14"/>
      <c r="F18" s="14"/>
      <c r="G18" s="14"/>
    </row>
    <row r="19" spans="1:7" x14ac:dyDescent="0.2">
      <c r="A19" s="3">
        <v>1939</v>
      </c>
      <c r="B19" s="13">
        <v>-1.0999999999999999E-2</v>
      </c>
      <c r="C19" s="13">
        <v>2.9999999999999997E-4</v>
      </c>
      <c r="D19" s="13">
        <v>4.41E-2</v>
      </c>
      <c r="E19" s="14"/>
      <c r="F19" s="14"/>
      <c r="G19" s="14"/>
    </row>
    <row r="20" spans="1:7" x14ac:dyDescent="0.2">
      <c r="A20" s="3">
        <v>1940</v>
      </c>
      <c r="B20" s="13">
        <v>-0.1067</v>
      </c>
      <c r="C20" s="13">
        <v>4.0000000000000002E-4</v>
      </c>
      <c r="D20" s="13">
        <v>5.3999999999999999E-2</v>
      </c>
      <c r="E20" s="14"/>
      <c r="F20" s="14"/>
      <c r="G20" s="14"/>
    </row>
    <row r="21" spans="1:7" x14ac:dyDescent="0.2">
      <c r="A21" s="3">
        <v>1941</v>
      </c>
      <c r="B21" s="13">
        <v>-0.12770000000000001</v>
      </c>
      <c r="C21" s="13">
        <v>2.0000000000000001E-4</v>
      </c>
      <c r="D21" s="13">
        <v>-2.0199999999999999E-2</v>
      </c>
      <c r="E21" s="14"/>
      <c r="F21" s="14"/>
      <c r="G21" s="14"/>
    </row>
    <row r="22" spans="1:7" x14ac:dyDescent="0.2">
      <c r="A22" s="3">
        <v>1942</v>
      </c>
      <c r="B22" s="13">
        <v>0.19170000000000001</v>
      </c>
      <c r="C22" s="13">
        <v>3.3E-3</v>
      </c>
      <c r="D22" s="13">
        <v>2.29E-2</v>
      </c>
      <c r="E22" s="14"/>
      <c r="F22" s="14"/>
      <c r="G22" s="14"/>
    </row>
    <row r="23" spans="1:7" x14ac:dyDescent="0.2">
      <c r="A23" s="3">
        <v>1943</v>
      </c>
      <c r="B23" s="13">
        <v>0.25059999999999999</v>
      </c>
      <c r="C23" s="13">
        <v>3.8E-3</v>
      </c>
      <c r="D23" s="13">
        <v>2.4899999999999999E-2</v>
      </c>
      <c r="E23" s="14"/>
      <c r="F23" s="14"/>
      <c r="G23" s="14"/>
    </row>
    <row r="24" spans="1:7" x14ac:dyDescent="0.2">
      <c r="A24" s="3">
        <v>1944</v>
      </c>
      <c r="B24" s="13">
        <v>0.1903</v>
      </c>
      <c r="C24" s="13">
        <v>3.8E-3</v>
      </c>
      <c r="D24" s="13">
        <v>2.58E-2</v>
      </c>
      <c r="E24" s="14"/>
      <c r="F24" s="14"/>
      <c r="G24" s="14"/>
    </row>
    <row r="25" spans="1:7" x14ac:dyDescent="0.2">
      <c r="A25" s="3">
        <v>1945</v>
      </c>
      <c r="B25" s="13">
        <v>0.35820000000000002</v>
      </c>
      <c r="C25" s="13">
        <v>3.8E-3</v>
      </c>
      <c r="D25" s="13">
        <v>3.7999999999999999E-2</v>
      </c>
      <c r="E25" s="14"/>
      <c r="F25" s="14"/>
      <c r="G25" s="14"/>
    </row>
    <row r="26" spans="1:7" x14ac:dyDescent="0.2">
      <c r="A26" s="3">
        <v>1946</v>
      </c>
      <c r="B26" s="13">
        <v>-8.43E-2</v>
      </c>
      <c r="C26" s="13">
        <v>3.8E-3</v>
      </c>
      <c r="D26" s="13">
        <v>3.1300000000000001E-2</v>
      </c>
      <c r="E26" s="14"/>
      <c r="F26" s="14"/>
      <c r="G26" s="14"/>
    </row>
    <row r="27" spans="1:7" x14ac:dyDescent="0.2">
      <c r="A27" s="3">
        <v>1947</v>
      </c>
      <c r="B27" s="13">
        <v>5.1999999999999998E-2</v>
      </c>
      <c r="C27" s="13">
        <v>3.8E-3</v>
      </c>
      <c r="D27" s="13">
        <v>9.1999999999999998E-3</v>
      </c>
      <c r="E27" s="14"/>
      <c r="F27" s="14"/>
      <c r="G27" s="14"/>
    </row>
    <row r="28" spans="1:7" x14ac:dyDescent="0.2">
      <c r="A28" s="3">
        <v>1948</v>
      </c>
      <c r="B28" s="13">
        <v>5.7000000000000002E-2</v>
      </c>
      <c r="C28" s="13">
        <v>9.4999999999999998E-3</v>
      </c>
      <c r="D28" s="13">
        <v>1.95E-2</v>
      </c>
      <c r="E28" s="14"/>
      <c r="F28" s="14"/>
      <c r="G28" s="14"/>
    </row>
    <row r="29" spans="1:7" x14ac:dyDescent="0.2">
      <c r="A29" s="3">
        <v>1949</v>
      </c>
      <c r="B29" s="13">
        <v>0.183</v>
      </c>
      <c r="C29" s="13">
        <v>1.1599999999999999E-2</v>
      </c>
      <c r="D29" s="13">
        <v>4.6600000000000003E-2</v>
      </c>
      <c r="E29" s="14"/>
      <c r="F29" s="14"/>
      <c r="G29" s="14"/>
    </row>
    <row r="30" spans="1:7" x14ac:dyDescent="0.2">
      <c r="A30" s="3">
        <v>1950</v>
      </c>
      <c r="B30" s="13">
        <v>0.30809999999999998</v>
      </c>
      <c r="C30" s="13">
        <v>1.0999999999999999E-2</v>
      </c>
      <c r="D30" s="13">
        <v>4.3E-3</v>
      </c>
      <c r="E30" s="14"/>
      <c r="F30" s="14"/>
      <c r="G30" s="14"/>
    </row>
    <row r="31" spans="1:7" x14ac:dyDescent="0.2">
      <c r="A31" s="3">
        <v>1951</v>
      </c>
      <c r="B31" s="13">
        <v>0.23680000000000001</v>
      </c>
      <c r="C31" s="13">
        <v>1.34E-2</v>
      </c>
      <c r="D31" s="13">
        <v>-3.0000000000000001E-3</v>
      </c>
      <c r="E31" s="14"/>
      <c r="F31" s="14"/>
      <c r="G31" s="14"/>
    </row>
    <row r="32" spans="1:7" x14ac:dyDescent="0.2">
      <c r="A32" s="3">
        <v>1952</v>
      </c>
      <c r="B32" s="13">
        <v>0.18149999999999999</v>
      </c>
      <c r="C32" s="13">
        <v>1.7299999999999999E-2</v>
      </c>
      <c r="D32" s="13">
        <v>2.2700000000000001E-2</v>
      </c>
      <c r="E32" s="14"/>
      <c r="F32" s="14"/>
      <c r="G32" s="14"/>
    </row>
    <row r="33" spans="1:7" x14ac:dyDescent="0.2">
      <c r="A33" s="3">
        <v>1953</v>
      </c>
      <c r="B33" s="13">
        <v>-1.21E-2</v>
      </c>
      <c r="C33" s="13">
        <v>2.0899999999999998E-2</v>
      </c>
      <c r="D33" s="13">
        <v>4.1399999999999999E-2</v>
      </c>
      <c r="E33" s="14"/>
      <c r="F33" s="14"/>
      <c r="G33" s="14"/>
    </row>
    <row r="34" spans="1:7" x14ac:dyDescent="0.2">
      <c r="A34" s="3">
        <v>1954</v>
      </c>
      <c r="B34" s="13">
        <v>0.52559999999999996</v>
      </c>
      <c r="C34" s="13">
        <v>1.6E-2</v>
      </c>
      <c r="D34" s="13">
        <v>3.2899999999999999E-2</v>
      </c>
      <c r="E34" s="14"/>
      <c r="F34" s="14"/>
      <c r="G34" s="14"/>
    </row>
    <row r="35" spans="1:7" x14ac:dyDescent="0.2">
      <c r="A35" s="3">
        <v>1955</v>
      </c>
      <c r="B35" s="13">
        <v>0.32600000000000001</v>
      </c>
      <c r="C35" s="13">
        <v>1.15E-2</v>
      </c>
      <c r="D35" s="13">
        <v>-1.34E-2</v>
      </c>
      <c r="E35" s="14"/>
      <c r="F35" s="14"/>
      <c r="G35" s="14"/>
    </row>
    <row r="36" spans="1:7" x14ac:dyDescent="0.2">
      <c r="A36" s="3">
        <v>1956</v>
      </c>
      <c r="B36" s="13">
        <v>7.4399999999999994E-2</v>
      </c>
      <c r="C36" s="13">
        <v>2.5399999999999999E-2</v>
      </c>
      <c r="D36" s="13">
        <v>-2.2599999999999999E-2</v>
      </c>
      <c r="E36" s="14"/>
      <c r="F36" s="14"/>
      <c r="G36" s="14"/>
    </row>
    <row r="37" spans="1:7" x14ac:dyDescent="0.2">
      <c r="A37" s="3">
        <v>1957</v>
      </c>
      <c r="B37" s="13">
        <v>-0.1046</v>
      </c>
      <c r="C37" s="13">
        <v>3.2099999999999997E-2</v>
      </c>
      <c r="D37" s="13">
        <v>6.8000000000000005E-2</v>
      </c>
      <c r="E37" s="14"/>
      <c r="F37" s="14"/>
      <c r="G37" s="14"/>
    </row>
    <row r="38" spans="1:7" x14ac:dyDescent="0.2">
      <c r="A38" s="3">
        <v>1958</v>
      </c>
      <c r="B38" s="13">
        <v>0.43719999999999998</v>
      </c>
      <c r="C38" s="13">
        <v>3.04E-2</v>
      </c>
      <c r="D38" s="13">
        <v>-2.1000000000000001E-2</v>
      </c>
      <c r="E38" s="14"/>
      <c r="F38" s="14"/>
      <c r="G38" s="14"/>
    </row>
    <row r="39" spans="1:7" x14ac:dyDescent="0.2">
      <c r="A39" s="3">
        <v>1959</v>
      </c>
      <c r="B39" s="13">
        <v>0.1206</v>
      </c>
      <c r="C39" s="13">
        <v>2.7699999999999999E-2</v>
      </c>
      <c r="D39" s="13">
        <v>-2.6499999999999999E-2</v>
      </c>
      <c r="E39" s="14"/>
      <c r="F39" s="14"/>
      <c r="G39" s="14"/>
    </row>
    <row r="40" spans="1:7" x14ac:dyDescent="0.2">
      <c r="A40" s="3">
        <v>1960</v>
      </c>
      <c r="B40" s="13">
        <v>3.3999999999999998E-3</v>
      </c>
      <c r="C40" s="13">
        <v>4.4900000000000002E-2</v>
      </c>
      <c r="D40" s="13">
        <v>0.1164</v>
      </c>
      <c r="E40" s="14"/>
      <c r="F40" s="14"/>
      <c r="G40" s="14"/>
    </row>
    <row r="41" spans="1:7" x14ac:dyDescent="0.2">
      <c r="A41" s="3">
        <v>1961</v>
      </c>
      <c r="B41" s="13">
        <v>0.26640000000000003</v>
      </c>
      <c r="C41" s="13">
        <v>2.2499999999999999E-2</v>
      </c>
      <c r="D41" s="13">
        <v>2.06E-2</v>
      </c>
      <c r="E41" s="14"/>
      <c r="F41" s="14"/>
      <c r="G41" s="14"/>
    </row>
    <row r="42" spans="1:7" x14ac:dyDescent="0.2">
      <c r="A42" s="3">
        <v>1962</v>
      </c>
      <c r="B42" s="13">
        <v>-8.8099999999999998E-2</v>
      </c>
      <c r="C42" s="13">
        <v>2.5999999999999999E-2</v>
      </c>
      <c r="D42" s="13">
        <v>5.6899999999999999E-2</v>
      </c>
      <c r="E42" s="14"/>
      <c r="F42" s="14"/>
      <c r="G42" s="14"/>
    </row>
    <row r="43" spans="1:7" x14ac:dyDescent="0.2">
      <c r="A43" s="3">
        <v>1963</v>
      </c>
      <c r="B43" s="13">
        <v>0.2261</v>
      </c>
      <c r="C43" s="13">
        <v>2.87E-2</v>
      </c>
      <c r="D43" s="13">
        <v>1.6799999999999999E-2</v>
      </c>
      <c r="E43" s="14"/>
      <c r="F43" s="14"/>
      <c r="G43" s="14"/>
    </row>
    <row r="44" spans="1:7" x14ac:dyDescent="0.2">
      <c r="A44" s="3">
        <v>1964</v>
      </c>
      <c r="B44" s="13">
        <v>0.16420000000000001</v>
      </c>
      <c r="C44" s="13">
        <v>3.5200000000000002E-2</v>
      </c>
      <c r="D44" s="13">
        <v>3.73E-2</v>
      </c>
      <c r="E44" s="14"/>
      <c r="F44" s="14"/>
      <c r="G44" s="14"/>
    </row>
    <row r="45" spans="1:7" x14ac:dyDescent="0.2">
      <c r="A45" s="3">
        <v>1965</v>
      </c>
      <c r="B45" s="13">
        <v>0.124</v>
      </c>
      <c r="C45" s="13">
        <v>3.8399999999999997E-2</v>
      </c>
      <c r="D45" s="13">
        <v>7.1999999999999998E-3</v>
      </c>
      <c r="E45" s="14"/>
      <c r="F45" s="14"/>
      <c r="G45" s="14"/>
    </row>
    <row r="46" spans="1:7" x14ac:dyDescent="0.2">
      <c r="A46" s="3">
        <v>1966</v>
      </c>
      <c r="B46" s="13">
        <v>-9.9699999999999997E-2</v>
      </c>
      <c r="C46" s="13">
        <v>4.3799999999999999E-2</v>
      </c>
      <c r="D46" s="13">
        <v>2.9100000000000001E-2</v>
      </c>
      <c r="E46" s="14"/>
      <c r="F46" s="14"/>
      <c r="G46" s="14"/>
    </row>
    <row r="47" spans="1:7" x14ac:dyDescent="0.2">
      <c r="A47" s="3">
        <v>1967</v>
      </c>
      <c r="B47" s="13">
        <v>0.23799999999999999</v>
      </c>
      <c r="C47" s="13">
        <v>4.9599999999999998E-2</v>
      </c>
      <c r="D47" s="13">
        <v>-1.5800000000000002E-2</v>
      </c>
      <c r="E47" s="14"/>
      <c r="F47" s="14"/>
      <c r="G47" s="14"/>
    </row>
    <row r="48" spans="1:7" x14ac:dyDescent="0.2">
      <c r="A48" s="3">
        <v>1968</v>
      </c>
      <c r="B48" s="13">
        <v>0.1081</v>
      </c>
      <c r="C48" s="13">
        <v>4.9700000000000001E-2</v>
      </c>
      <c r="D48" s="13">
        <v>3.27E-2</v>
      </c>
      <c r="E48" s="14"/>
      <c r="F48" s="14"/>
      <c r="G48" s="14"/>
    </row>
    <row r="49" spans="1:7" x14ac:dyDescent="0.2">
      <c r="A49" s="3">
        <v>1969</v>
      </c>
      <c r="B49" s="13">
        <v>-8.2400000000000001E-2</v>
      </c>
      <c r="C49" s="13">
        <v>5.96E-2</v>
      </c>
      <c r="D49" s="13">
        <v>-5.0099999999999999E-2</v>
      </c>
      <c r="E49" s="14"/>
      <c r="F49" s="14"/>
      <c r="G49" s="14"/>
    </row>
    <row r="50" spans="1:7" x14ac:dyDescent="0.2">
      <c r="A50" s="3">
        <v>1970</v>
      </c>
      <c r="B50" s="13">
        <v>3.56E-2</v>
      </c>
      <c r="C50" s="13">
        <v>7.8200000000000006E-2</v>
      </c>
      <c r="D50" s="13">
        <v>0.16750000000000001</v>
      </c>
      <c r="E50" s="14"/>
      <c r="F50" s="14"/>
      <c r="G50" s="14"/>
    </row>
    <row r="51" spans="1:7" x14ac:dyDescent="0.2">
      <c r="A51" s="3">
        <v>1971</v>
      </c>
      <c r="B51" s="13">
        <v>0.14219999999999999</v>
      </c>
      <c r="C51" s="13">
        <v>4.87E-2</v>
      </c>
      <c r="D51" s="13">
        <v>9.7900000000000001E-2</v>
      </c>
      <c r="E51" s="14"/>
      <c r="F51" s="14"/>
      <c r="G51" s="14"/>
    </row>
    <row r="52" spans="1:7" x14ac:dyDescent="0.2">
      <c r="A52" s="3">
        <v>1972</v>
      </c>
      <c r="B52" s="13">
        <v>0.18759999999999999</v>
      </c>
      <c r="C52" s="13">
        <v>4.0099999999999997E-2</v>
      </c>
      <c r="D52" s="13">
        <v>2.8199999999999999E-2</v>
      </c>
      <c r="E52" s="14"/>
      <c r="F52" s="14"/>
      <c r="G52" s="14"/>
    </row>
    <row r="53" spans="1:7" x14ac:dyDescent="0.2">
      <c r="A53" s="3">
        <v>1973</v>
      </c>
      <c r="B53" s="13">
        <v>-0.1431</v>
      </c>
      <c r="C53" s="13">
        <v>5.0700000000000002E-2</v>
      </c>
      <c r="D53" s="13">
        <v>3.6600000000000001E-2</v>
      </c>
      <c r="E53" s="14"/>
      <c r="F53" s="14"/>
      <c r="G53" s="14"/>
    </row>
    <row r="54" spans="1:7" x14ac:dyDescent="0.2">
      <c r="A54" s="3">
        <v>1974</v>
      </c>
      <c r="B54" s="13">
        <v>-0.25900000000000001</v>
      </c>
      <c r="C54" s="13">
        <v>7.4499999999999997E-2</v>
      </c>
      <c r="D54" s="13">
        <v>1.9900000000000001E-2</v>
      </c>
      <c r="E54" s="14"/>
      <c r="F54" s="14"/>
      <c r="G54" s="14"/>
    </row>
    <row r="55" spans="1:7" x14ac:dyDescent="0.2">
      <c r="A55" s="3">
        <v>1975</v>
      </c>
      <c r="B55" s="13">
        <v>0.37</v>
      </c>
      <c r="C55" s="13">
        <v>7.1499999999999994E-2</v>
      </c>
      <c r="D55" s="13">
        <v>3.61E-2</v>
      </c>
      <c r="E55" s="14"/>
      <c r="F55" s="14"/>
      <c r="G55" s="14"/>
    </row>
    <row r="56" spans="1:7" x14ac:dyDescent="0.2">
      <c r="A56" s="3">
        <v>1976</v>
      </c>
      <c r="B56" s="13">
        <v>0.23830000000000001</v>
      </c>
      <c r="C56" s="13">
        <v>5.4399999999999997E-2</v>
      </c>
      <c r="D56" s="13">
        <v>0.1598</v>
      </c>
      <c r="E56" s="14"/>
      <c r="F56" s="14"/>
      <c r="G56" s="14"/>
    </row>
    <row r="57" spans="1:7" x14ac:dyDescent="0.2">
      <c r="A57" s="3">
        <v>1977</v>
      </c>
      <c r="B57" s="13">
        <v>-6.9800000000000001E-2</v>
      </c>
      <c r="C57" s="13">
        <v>4.3499999999999997E-2</v>
      </c>
      <c r="D57" s="13">
        <v>1.29E-2</v>
      </c>
      <c r="E57" s="14"/>
      <c r="F57" s="14"/>
      <c r="G57" s="14"/>
    </row>
    <row r="58" spans="1:7" x14ac:dyDescent="0.2">
      <c r="A58" s="3">
        <v>1978</v>
      </c>
      <c r="B58" s="13">
        <v>6.5100000000000005E-2</v>
      </c>
      <c r="C58" s="13">
        <v>6.0699999999999997E-2</v>
      </c>
      <c r="D58" s="13">
        <v>-7.7999999999999996E-3</v>
      </c>
      <c r="E58" s="14"/>
      <c r="F58" s="14"/>
      <c r="G58" s="14"/>
    </row>
    <row r="59" spans="1:7" x14ac:dyDescent="0.2">
      <c r="A59" s="3">
        <v>1979</v>
      </c>
      <c r="B59" s="13">
        <v>0.1852</v>
      </c>
      <c r="C59" s="13">
        <v>9.0800000000000006E-2</v>
      </c>
      <c r="D59" s="13">
        <v>6.7000000000000002E-3</v>
      </c>
      <c r="E59" s="14"/>
      <c r="F59" s="14"/>
      <c r="G59" s="14"/>
    </row>
    <row r="60" spans="1:7" x14ac:dyDescent="0.2">
      <c r="A60" s="3">
        <v>1980</v>
      </c>
      <c r="B60" s="13">
        <v>0.31740000000000002</v>
      </c>
      <c r="C60" s="13">
        <v>0.12039999999999999</v>
      </c>
      <c r="D60" s="13">
        <v>-2.9899999999999999E-2</v>
      </c>
      <c r="E60" s="14"/>
      <c r="F60" s="14"/>
      <c r="G60" s="14"/>
    </row>
    <row r="61" spans="1:7" x14ac:dyDescent="0.2">
      <c r="A61" s="3">
        <v>1981</v>
      </c>
      <c r="B61" s="13">
        <v>-4.7E-2</v>
      </c>
      <c r="C61" s="13">
        <v>0.15490000000000001</v>
      </c>
      <c r="D61" s="13">
        <v>8.2000000000000003E-2</v>
      </c>
      <c r="E61" s="14"/>
      <c r="F61" s="14"/>
      <c r="G61" s="14"/>
    </row>
    <row r="62" spans="1:7" x14ac:dyDescent="0.2">
      <c r="A62" s="3">
        <v>1982</v>
      </c>
      <c r="B62" s="13">
        <v>0.20419999999999999</v>
      </c>
      <c r="C62" s="13">
        <v>0.1085</v>
      </c>
      <c r="D62" s="13">
        <v>0.3281</v>
      </c>
      <c r="E62" s="14"/>
      <c r="F62" s="14"/>
      <c r="G62" s="14"/>
    </row>
    <row r="63" spans="1:7" x14ac:dyDescent="0.2">
      <c r="A63" s="3">
        <v>1983</v>
      </c>
      <c r="B63" s="13">
        <v>0.22339999999999999</v>
      </c>
      <c r="C63" s="13">
        <v>7.9399999999999998E-2</v>
      </c>
      <c r="D63" s="13">
        <v>3.2000000000000001E-2</v>
      </c>
      <c r="E63" s="14"/>
      <c r="F63" s="14"/>
      <c r="G63" s="14"/>
    </row>
    <row r="64" spans="1:7" x14ac:dyDescent="0.2">
      <c r="A64" s="3">
        <v>1984</v>
      </c>
      <c r="B64" s="13">
        <v>6.1499999999999999E-2</v>
      </c>
      <c r="C64" s="13">
        <v>0.09</v>
      </c>
      <c r="D64" s="13">
        <v>0.13730000000000001</v>
      </c>
      <c r="E64" s="14"/>
      <c r="F64" s="14"/>
      <c r="G64" s="14"/>
    </row>
    <row r="65" spans="1:7" x14ac:dyDescent="0.2">
      <c r="A65" s="3">
        <v>1985</v>
      </c>
      <c r="B65" s="13">
        <v>0.31240000000000001</v>
      </c>
      <c r="C65" s="13">
        <v>8.0600000000000005E-2</v>
      </c>
      <c r="D65" s="13">
        <v>0.2571</v>
      </c>
      <c r="E65" s="14"/>
      <c r="F65" s="14"/>
      <c r="G65" s="14"/>
    </row>
    <row r="66" spans="1:7" x14ac:dyDescent="0.2">
      <c r="A66" s="3">
        <v>1986</v>
      </c>
      <c r="B66" s="13">
        <v>0.18490000000000001</v>
      </c>
      <c r="C66" s="13">
        <v>7.0999999999999994E-2</v>
      </c>
      <c r="D66" s="13">
        <v>0.24279999999999999</v>
      </c>
      <c r="E66" s="14"/>
      <c r="F66" s="14"/>
      <c r="G66" s="14"/>
    </row>
    <row r="67" spans="1:7" x14ac:dyDescent="0.2">
      <c r="A67" s="3">
        <v>1987</v>
      </c>
      <c r="B67" s="13">
        <v>5.8099999999999999E-2</v>
      </c>
      <c r="C67" s="13">
        <v>5.5300000000000002E-2</v>
      </c>
      <c r="D67" s="13">
        <v>-4.9599999999999998E-2</v>
      </c>
      <c r="E67" s="14"/>
      <c r="F67" s="14"/>
      <c r="G67" s="14"/>
    </row>
    <row r="68" spans="1:7" x14ac:dyDescent="0.2">
      <c r="A68" s="3">
        <v>1988</v>
      </c>
      <c r="B68" s="13">
        <v>0.16539999999999999</v>
      </c>
      <c r="C68" s="13">
        <v>5.7700000000000001E-2</v>
      </c>
      <c r="D68" s="13">
        <v>8.2199999999999995E-2</v>
      </c>
      <c r="E68" s="14"/>
      <c r="F68" s="14"/>
      <c r="G68" s="14"/>
    </row>
    <row r="69" spans="1:7" x14ac:dyDescent="0.2">
      <c r="A69" s="3">
        <v>1989</v>
      </c>
      <c r="B69" s="13">
        <v>0.31480000000000002</v>
      </c>
      <c r="C69" s="13">
        <v>8.0699999999999994E-2</v>
      </c>
      <c r="D69" s="13">
        <v>0.1769</v>
      </c>
      <c r="E69" s="14"/>
      <c r="F69" s="14"/>
      <c r="G69" s="14"/>
    </row>
    <row r="70" spans="1:7" x14ac:dyDescent="0.2">
      <c r="A70" s="3">
        <v>1990</v>
      </c>
      <c r="B70" s="13">
        <v>-3.0599999999999999E-2</v>
      </c>
      <c r="C70" s="13">
        <v>7.6300000000000007E-2</v>
      </c>
      <c r="D70" s="13">
        <v>6.2399999999999997E-2</v>
      </c>
      <c r="E70" s="14"/>
      <c r="F70" s="14"/>
      <c r="G70" s="14"/>
    </row>
    <row r="71" spans="1:7" x14ac:dyDescent="0.2">
      <c r="A71" s="3">
        <v>1991</v>
      </c>
      <c r="B71" s="13">
        <v>0.30230000000000001</v>
      </c>
      <c r="C71" s="13">
        <v>6.7400000000000002E-2</v>
      </c>
      <c r="D71" s="13">
        <v>0.15</v>
      </c>
      <c r="E71" s="14"/>
      <c r="F71" s="14"/>
      <c r="G71" s="14"/>
    </row>
    <row r="72" spans="1:7" x14ac:dyDescent="0.2">
      <c r="A72" s="3">
        <v>1992</v>
      </c>
      <c r="B72" s="13">
        <v>7.4899999999999994E-2</v>
      </c>
      <c r="C72" s="13">
        <v>4.07E-2</v>
      </c>
      <c r="D72" s="13">
        <v>9.3600000000000003E-2</v>
      </c>
      <c r="E72" s="14"/>
      <c r="F72" s="14"/>
      <c r="G72" s="14"/>
    </row>
    <row r="73" spans="1:7" x14ac:dyDescent="0.2">
      <c r="A73" s="3">
        <v>1993</v>
      </c>
      <c r="B73" s="13">
        <v>9.9699999999999997E-2</v>
      </c>
      <c r="C73" s="13">
        <v>3.2199999999999999E-2</v>
      </c>
      <c r="D73" s="13">
        <v>0.1421</v>
      </c>
      <c r="E73" s="14"/>
      <c r="F73" s="14"/>
      <c r="G73" s="14"/>
    </row>
    <row r="74" spans="1:7" x14ac:dyDescent="0.2">
      <c r="A74" s="3">
        <v>1994</v>
      </c>
      <c r="B74" s="13">
        <v>1.3299999999999999E-2</v>
      </c>
      <c r="C74" s="13">
        <v>3.0599999999999999E-2</v>
      </c>
      <c r="D74" s="13">
        <v>-8.0399999999999999E-2</v>
      </c>
      <c r="E74" s="14"/>
      <c r="F74" s="14"/>
      <c r="G74" s="14"/>
    </row>
    <row r="75" spans="1:7" x14ac:dyDescent="0.2">
      <c r="A75" s="3">
        <v>1995</v>
      </c>
      <c r="B75" s="13">
        <v>0.372</v>
      </c>
      <c r="C75" s="13">
        <v>5.6000000000000001E-2</v>
      </c>
      <c r="D75" s="13">
        <v>0.23480000000000001</v>
      </c>
      <c r="E75" s="14"/>
      <c r="F75" s="14"/>
      <c r="G75" s="14"/>
    </row>
    <row r="76" spans="1:7" x14ac:dyDescent="0.2">
      <c r="A76" s="3">
        <v>1996</v>
      </c>
      <c r="B76" s="13">
        <v>0.2382</v>
      </c>
      <c r="C76" s="13">
        <v>5.1400000000000001E-2</v>
      </c>
      <c r="D76" s="13">
        <v>1.43E-2</v>
      </c>
      <c r="E76" s="14"/>
      <c r="F76" s="14"/>
      <c r="G76" s="14"/>
    </row>
    <row r="77" spans="1:7" x14ac:dyDescent="0.2">
      <c r="A77" s="3">
        <v>1997</v>
      </c>
      <c r="B77" s="13">
        <v>0.31859999999999999</v>
      </c>
      <c r="C77" s="13">
        <v>4.9099999999999998E-2</v>
      </c>
      <c r="D77" s="13">
        <v>9.9400000000000002E-2</v>
      </c>
      <c r="E77" s="14"/>
      <c r="F77" s="14"/>
      <c r="G77" s="14"/>
    </row>
    <row r="78" spans="1:7" x14ac:dyDescent="0.2">
      <c r="A78" s="3">
        <v>1998</v>
      </c>
      <c r="B78" s="13">
        <v>0.28339999999999999</v>
      </c>
      <c r="C78" s="13">
        <v>5.16E-2</v>
      </c>
      <c r="D78" s="13">
        <v>0.1492</v>
      </c>
      <c r="E78" s="14"/>
      <c r="F78" s="14"/>
      <c r="G78" s="14" t="e">
        <f>SUM(T)</f>
        <v>#NAME?</v>
      </c>
    </row>
    <row r="79" spans="1:7" x14ac:dyDescent="0.2">
      <c r="A79" s="3">
        <v>1999</v>
      </c>
      <c r="B79" s="13">
        <v>0.2089</v>
      </c>
      <c r="C79" s="13">
        <v>4.3900000000000002E-2</v>
      </c>
      <c r="D79" s="13">
        <v>-8.2500000000000004E-2</v>
      </c>
      <c r="E79" s="14"/>
      <c r="F79" s="14"/>
      <c r="G79" s="14"/>
    </row>
    <row r="80" spans="1:7" x14ac:dyDescent="0.2">
      <c r="A80" s="3">
        <v>2000</v>
      </c>
      <c r="B80" s="13">
        <v>-9.0300000000000005E-2</v>
      </c>
      <c r="C80" s="13">
        <v>5.3699999999999998E-2</v>
      </c>
      <c r="D80" s="13">
        <v>0.1666</v>
      </c>
      <c r="E80" s="14"/>
      <c r="F80" s="14"/>
      <c r="G80" s="14"/>
    </row>
    <row r="81" spans="1:7" x14ac:dyDescent="0.2">
      <c r="A81" s="3">
        <v>2001</v>
      </c>
      <c r="B81" s="13">
        <v>-0.11849999999999999</v>
      </c>
      <c r="C81" s="13">
        <v>5.7299999999999997E-2</v>
      </c>
      <c r="D81" s="13">
        <v>5.57E-2</v>
      </c>
      <c r="E81" s="14"/>
      <c r="F81" s="14"/>
      <c r="G81" s="14"/>
    </row>
    <row r="82" spans="1:7" x14ac:dyDescent="0.2">
      <c r="A82" s="3">
        <v>2002</v>
      </c>
      <c r="B82" s="13">
        <v>-0.221</v>
      </c>
      <c r="C82" s="13">
        <v>0.1784</v>
      </c>
      <c r="D82" s="13">
        <v>3.8300000000000001E-2</v>
      </c>
    </row>
    <row r="83" spans="1:7" x14ac:dyDescent="0.2">
      <c r="A83" s="3">
        <v>2003</v>
      </c>
      <c r="B83" s="13">
        <v>0.2868</v>
      </c>
      <c r="C83" s="13">
        <v>1.4500000000000001E-2</v>
      </c>
      <c r="D83" s="13">
        <v>1.6500000000000001E-2</v>
      </c>
    </row>
    <row r="84" spans="1:7" x14ac:dyDescent="0.2">
      <c r="A84" s="3">
        <v>2004</v>
      </c>
      <c r="B84" s="13">
        <v>0.10879999999999999</v>
      </c>
      <c r="C84" s="13">
        <v>8.5099999999999995E-2</v>
      </c>
      <c r="D84" s="13">
        <v>1.0200000000000001E-2</v>
      </c>
      <c r="F84" s="13"/>
      <c r="G84" s="13"/>
    </row>
    <row r="85" spans="1:7" x14ac:dyDescent="0.2">
      <c r="A85" s="3">
        <v>2005</v>
      </c>
      <c r="B85" s="13">
        <v>4.9099999999999998E-2</v>
      </c>
      <c r="C85" s="13">
        <v>7.8100000000000003E-2</v>
      </c>
      <c r="D85" s="13">
        <v>1.2E-2</v>
      </c>
      <c r="F85" s="13"/>
      <c r="G85" s="13"/>
    </row>
    <row r="86" spans="1:7" x14ac:dyDescent="0.2">
      <c r="A86" s="3">
        <v>2006</v>
      </c>
      <c r="B86" s="13">
        <v>0.15790000000000001</v>
      </c>
      <c r="C86" s="13">
        <v>1.1900000000000001E-2</v>
      </c>
      <c r="D86" s="13">
        <v>2.98E-2</v>
      </c>
      <c r="F86" s="13"/>
      <c r="G86" s="13"/>
    </row>
    <row r="87" spans="1:7" x14ac:dyDescent="0.2">
      <c r="A87" s="3">
        <v>2007</v>
      </c>
      <c r="B87" s="13">
        <v>5.4899999999999997E-2</v>
      </c>
      <c r="C87" s="13">
        <v>9.8799999999999999E-2</v>
      </c>
      <c r="D87" s="13">
        <v>4.6600000000000003E-2</v>
      </c>
    </row>
    <row r="88" spans="1:7" x14ac:dyDescent="0.2">
      <c r="A88" s="3">
        <v>2008</v>
      </c>
      <c r="B88" s="13">
        <v>-0.37</v>
      </c>
      <c r="C88" s="13">
        <v>0.25869999999999999</v>
      </c>
      <c r="D88" s="13">
        <v>1.6E-2</v>
      </c>
    </row>
    <row r="89" spans="1:7" x14ac:dyDescent="0.2">
      <c r="A89" s="3">
        <v>2009</v>
      </c>
      <c r="B89" s="13">
        <v>0.2646</v>
      </c>
      <c r="C89" s="13">
        <v>-0.14899999999999999</v>
      </c>
      <c r="D89" s="13">
        <v>1E-3</v>
      </c>
      <c r="F89" s="13"/>
      <c r="G89" s="13"/>
    </row>
    <row r="90" spans="1:7" x14ac:dyDescent="0.2">
      <c r="B90" s="13"/>
      <c r="C90" s="13"/>
      <c r="D90" s="13"/>
      <c r="F90" s="13"/>
      <c r="G90" s="13"/>
    </row>
    <row r="91" spans="1:7" x14ac:dyDescent="0.2">
      <c r="B91" s="13"/>
      <c r="C91" s="13"/>
      <c r="D91" s="13"/>
      <c r="F91" s="13"/>
      <c r="G91" s="13"/>
    </row>
  </sheetData>
  <conditionalFormatting sqref="B8:D8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82:D89">
    <cfRule type="iconSet" priority="1">
      <iconSet iconSet="3Arrows">
        <cfvo type="percent" val="0"/>
        <cfvo type="percent" val="33"/>
        <cfvo type="percent" val="67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0702-F8E8-4B8E-8282-2DE294071207}">
  <sheetPr codeName="Sheet16">
    <pageSetUpPr fitToPage="1"/>
  </sheetPr>
  <dimension ref="A6:G91"/>
  <sheetViews>
    <sheetView topLeftCell="A69" workbookViewId="0">
      <selection activeCell="G88" sqref="G88"/>
    </sheetView>
  </sheetViews>
  <sheetFormatPr defaultRowHeight="12.75" x14ac:dyDescent="0.2"/>
  <cols>
    <col min="1" max="1" width="19.28515625" style="3" customWidth="1"/>
    <col min="2" max="2" width="11.140625" style="3" customWidth="1"/>
    <col min="3" max="3" width="9.5703125" style="3" bestFit="1" customWidth="1"/>
    <col min="4" max="4" width="11.140625" style="3" customWidth="1"/>
    <col min="5" max="5" width="10.7109375" style="3" customWidth="1"/>
    <col min="6" max="6" width="12.140625" style="3" customWidth="1"/>
    <col min="7" max="7" width="12.85546875" style="3" customWidth="1"/>
    <col min="8" max="16384" width="9.140625" style="3"/>
  </cols>
  <sheetData>
    <row r="6" spans="1:7" x14ac:dyDescent="0.2">
      <c r="B6" s="3" t="s">
        <v>306</v>
      </c>
    </row>
    <row r="7" spans="1:7" x14ac:dyDescent="0.2">
      <c r="A7" s="3" t="s">
        <v>18</v>
      </c>
      <c r="B7" s="3" t="s">
        <v>307</v>
      </c>
      <c r="C7" s="3" t="s">
        <v>308</v>
      </c>
      <c r="D7" s="3" t="s">
        <v>309</v>
      </c>
    </row>
    <row r="8" spans="1:7" x14ac:dyDescent="0.2">
      <c r="A8" s="3">
        <v>1928</v>
      </c>
      <c r="B8" s="13">
        <v>0.43809999999999999</v>
      </c>
      <c r="C8" s="13">
        <v>3.0800000000000001E-2</v>
      </c>
      <c r="D8" s="13">
        <v>8.3999999999999995E-3</v>
      </c>
      <c r="E8" s="14"/>
      <c r="F8" s="14"/>
      <c r="G8" s="14"/>
    </row>
    <row r="9" spans="1:7" x14ac:dyDescent="0.2">
      <c r="A9" s="3">
        <v>1929</v>
      </c>
      <c r="B9" s="13">
        <v>-8.3000000000000004E-2</v>
      </c>
      <c r="C9" s="13">
        <v>3.1600000000000003E-2</v>
      </c>
      <c r="D9" s="13">
        <v>4.2000000000000003E-2</v>
      </c>
      <c r="E9" s="14"/>
      <c r="F9" s="14"/>
      <c r="G9" s="14"/>
    </row>
    <row r="10" spans="1:7" x14ac:dyDescent="0.2">
      <c r="A10" s="3">
        <v>1930</v>
      </c>
      <c r="B10" s="13">
        <v>-0.25119999999999998</v>
      </c>
      <c r="C10" s="13">
        <v>4.5499999999999999E-2</v>
      </c>
      <c r="D10" s="13">
        <v>4.5400000000000003E-2</v>
      </c>
      <c r="E10" s="14"/>
      <c r="F10" s="14"/>
      <c r="G10" s="14"/>
    </row>
    <row r="11" spans="1:7" x14ac:dyDescent="0.2">
      <c r="A11" s="3">
        <v>1931</v>
      </c>
      <c r="B11" s="13">
        <v>-0.43840000000000001</v>
      </c>
      <c r="C11" s="13">
        <v>2.3099999999999999E-2</v>
      </c>
      <c r="D11" s="13">
        <v>-2.5600000000000001E-2</v>
      </c>
      <c r="E11" s="14"/>
      <c r="F11" s="14"/>
      <c r="G11" s="14"/>
    </row>
    <row r="12" spans="1:7" x14ac:dyDescent="0.2">
      <c r="A12" s="3">
        <v>1932</v>
      </c>
      <c r="B12" s="13">
        <v>-8.6400000000000005E-2</v>
      </c>
      <c r="C12" s="13">
        <v>1.0699999999999999E-2</v>
      </c>
      <c r="D12" s="13">
        <v>8.7900000000000006E-2</v>
      </c>
      <c r="E12" s="14"/>
      <c r="F12" s="14"/>
      <c r="G12" s="14"/>
    </row>
    <row r="13" spans="1:7" x14ac:dyDescent="0.2">
      <c r="A13" s="3">
        <v>1933</v>
      </c>
      <c r="B13" s="13">
        <v>0.49980000000000002</v>
      </c>
      <c r="C13" s="13">
        <v>9.5999999999999992E-3</v>
      </c>
      <c r="D13" s="13">
        <v>1.8599999999999998E-2</v>
      </c>
      <c r="E13" s="14"/>
      <c r="F13" s="14"/>
      <c r="G13" s="14"/>
    </row>
    <row r="14" spans="1:7" x14ac:dyDescent="0.2">
      <c r="A14" s="3">
        <v>1934</v>
      </c>
      <c r="B14" s="13">
        <v>-1.1900000000000001E-2</v>
      </c>
      <c r="C14" s="13">
        <v>3.0000000000000001E-3</v>
      </c>
      <c r="D14" s="13">
        <v>7.9600000000000004E-2</v>
      </c>
      <c r="E14" s="14"/>
      <c r="F14" s="14"/>
      <c r="G14" s="14"/>
    </row>
    <row r="15" spans="1:7" x14ac:dyDescent="0.2">
      <c r="A15" s="3">
        <v>1935</v>
      </c>
      <c r="B15" s="13">
        <v>0.46739999999999998</v>
      </c>
      <c r="C15" s="13">
        <v>2.3E-3</v>
      </c>
      <c r="D15" s="13">
        <v>4.4699999999999997E-2</v>
      </c>
      <c r="E15" s="14"/>
      <c r="F15" s="14"/>
      <c r="G15" s="14"/>
    </row>
    <row r="16" spans="1:7" x14ac:dyDescent="0.2">
      <c r="A16" s="3">
        <v>1936</v>
      </c>
      <c r="B16" s="13">
        <v>0.31940000000000002</v>
      </c>
      <c r="C16" s="13">
        <v>1.5E-3</v>
      </c>
      <c r="D16" s="13">
        <v>5.0200000000000002E-2</v>
      </c>
      <c r="E16" s="14"/>
      <c r="F16" s="14"/>
      <c r="G16" s="14"/>
    </row>
    <row r="17" spans="1:7" x14ac:dyDescent="0.2">
      <c r="A17" s="3">
        <v>1937</v>
      </c>
      <c r="B17" s="13">
        <v>-0.35339999999999999</v>
      </c>
      <c r="C17" s="13">
        <v>1.1999999999999999E-3</v>
      </c>
      <c r="D17" s="13">
        <v>1.38E-2</v>
      </c>
      <c r="E17" s="14"/>
      <c r="F17" s="14"/>
      <c r="G17" s="14"/>
    </row>
    <row r="18" spans="1:7" x14ac:dyDescent="0.2">
      <c r="A18" s="3">
        <v>1938</v>
      </c>
      <c r="B18" s="13">
        <v>0.2928</v>
      </c>
      <c r="C18" s="13">
        <v>1.1000000000000001E-3</v>
      </c>
      <c r="D18" s="13">
        <v>4.2099999999999999E-2</v>
      </c>
      <c r="E18" s="14"/>
      <c r="F18" s="14"/>
      <c r="G18" s="14"/>
    </row>
    <row r="19" spans="1:7" x14ac:dyDescent="0.2">
      <c r="A19" s="3">
        <v>1939</v>
      </c>
      <c r="B19" s="13">
        <v>-1.0999999999999999E-2</v>
      </c>
      <c r="C19" s="13">
        <v>2.9999999999999997E-4</v>
      </c>
      <c r="D19" s="13">
        <v>4.41E-2</v>
      </c>
      <c r="E19" s="14"/>
      <c r="F19" s="14"/>
      <c r="G19" s="14"/>
    </row>
    <row r="20" spans="1:7" x14ac:dyDescent="0.2">
      <c r="A20" s="3">
        <v>1940</v>
      </c>
      <c r="B20" s="13">
        <v>-0.1067</v>
      </c>
      <c r="C20" s="13">
        <v>4.0000000000000002E-4</v>
      </c>
      <c r="D20" s="13">
        <v>5.3999999999999999E-2</v>
      </c>
      <c r="E20" s="14"/>
      <c r="F20" s="14"/>
      <c r="G20" s="14"/>
    </row>
    <row r="21" spans="1:7" x14ac:dyDescent="0.2">
      <c r="A21" s="3">
        <v>1941</v>
      </c>
      <c r="B21" s="13">
        <v>-0.12770000000000001</v>
      </c>
      <c r="C21" s="13">
        <v>2.0000000000000001E-4</v>
      </c>
      <c r="D21" s="13">
        <v>-2.0199999999999999E-2</v>
      </c>
      <c r="E21" s="14"/>
      <c r="F21" s="14"/>
      <c r="G21" s="14"/>
    </row>
    <row r="22" spans="1:7" x14ac:dyDescent="0.2">
      <c r="A22" s="3">
        <v>1942</v>
      </c>
      <c r="B22" s="13">
        <v>0.19170000000000001</v>
      </c>
      <c r="C22" s="13">
        <v>3.3E-3</v>
      </c>
      <c r="D22" s="13">
        <v>2.29E-2</v>
      </c>
      <c r="E22" s="14"/>
      <c r="F22" s="14"/>
      <c r="G22" s="14"/>
    </row>
    <row r="23" spans="1:7" x14ac:dyDescent="0.2">
      <c r="A23" s="3">
        <v>1943</v>
      </c>
      <c r="B23" s="13">
        <v>0.25059999999999999</v>
      </c>
      <c r="C23" s="13">
        <v>3.8E-3</v>
      </c>
      <c r="D23" s="13">
        <v>2.4899999999999999E-2</v>
      </c>
      <c r="E23" s="14"/>
      <c r="F23" s="14"/>
      <c r="G23" s="14"/>
    </row>
    <row r="24" spans="1:7" x14ac:dyDescent="0.2">
      <c r="A24" s="3">
        <v>1944</v>
      </c>
      <c r="B24" s="13">
        <v>0.1903</v>
      </c>
      <c r="C24" s="13">
        <v>3.8E-3</v>
      </c>
      <c r="D24" s="13">
        <v>2.58E-2</v>
      </c>
      <c r="E24" s="14"/>
      <c r="F24" s="14"/>
      <c r="G24" s="14"/>
    </row>
    <row r="25" spans="1:7" x14ac:dyDescent="0.2">
      <c r="A25" s="3">
        <v>1945</v>
      </c>
      <c r="B25" s="13">
        <v>0.35820000000000002</v>
      </c>
      <c r="C25" s="13">
        <v>3.8E-3</v>
      </c>
      <c r="D25" s="13">
        <v>3.7999999999999999E-2</v>
      </c>
      <c r="E25" s="14"/>
      <c r="F25" s="14"/>
      <c r="G25" s="14"/>
    </row>
    <row r="26" spans="1:7" x14ac:dyDescent="0.2">
      <c r="A26" s="3">
        <v>1946</v>
      </c>
      <c r="B26" s="13">
        <v>-8.43E-2</v>
      </c>
      <c r="C26" s="13">
        <v>3.8E-3</v>
      </c>
      <c r="D26" s="13">
        <v>3.1300000000000001E-2</v>
      </c>
      <c r="E26" s="14"/>
      <c r="F26" s="14"/>
      <c r="G26" s="14"/>
    </row>
    <row r="27" spans="1:7" x14ac:dyDescent="0.2">
      <c r="A27" s="3">
        <v>1947</v>
      </c>
      <c r="B27" s="13">
        <v>5.1999999999999998E-2</v>
      </c>
      <c r="C27" s="13">
        <v>3.8E-3</v>
      </c>
      <c r="D27" s="13">
        <v>9.1999999999999998E-3</v>
      </c>
      <c r="E27" s="14"/>
      <c r="F27" s="14"/>
      <c r="G27" s="14"/>
    </row>
    <row r="28" spans="1:7" x14ac:dyDescent="0.2">
      <c r="A28" s="3">
        <v>1948</v>
      </c>
      <c r="B28" s="13">
        <v>5.7000000000000002E-2</v>
      </c>
      <c r="C28" s="13">
        <v>9.4999999999999998E-3</v>
      </c>
      <c r="D28" s="13">
        <v>1.95E-2</v>
      </c>
      <c r="E28" s="14"/>
      <c r="F28" s="14"/>
      <c r="G28" s="14"/>
    </row>
    <row r="29" spans="1:7" x14ac:dyDescent="0.2">
      <c r="A29" s="3">
        <v>1949</v>
      </c>
      <c r="B29" s="13">
        <v>0.183</v>
      </c>
      <c r="C29" s="13">
        <v>1.1599999999999999E-2</v>
      </c>
      <c r="D29" s="13">
        <v>4.6600000000000003E-2</v>
      </c>
      <c r="E29" s="14"/>
      <c r="F29" s="14"/>
      <c r="G29" s="14"/>
    </row>
    <row r="30" spans="1:7" x14ac:dyDescent="0.2">
      <c r="A30" s="3">
        <v>1950</v>
      </c>
      <c r="B30" s="13">
        <v>0.30809999999999998</v>
      </c>
      <c r="C30" s="13">
        <v>1.0999999999999999E-2</v>
      </c>
      <c r="D30" s="13">
        <v>4.3E-3</v>
      </c>
      <c r="E30" s="14"/>
      <c r="F30" s="14"/>
      <c r="G30" s="14"/>
    </row>
    <row r="31" spans="1:7" x14ac:dyDescent="0.2">
      <c r="A31" s="3">
        <v>1951</v>
      </c>
      <c r="B31" s="13">
        <v>0.23680000000000001</v>
      </c>
      <c r="C31" s="13">
        <v>1.34E-2</v>
      </c>
      <c r="D31" s="13">
        <v>-3.0000000000000001E-3</v>
      </c>
      <c r="E31" s="14"/>
      <c r="F31" s="14"/>
      <c r="G31" s="14"/>
    </row>
    <row r="32" spans="1:7" x14ac:dyDescent="0.2">
      <c r="A32" s="3">
        <v>1952</v>
      </c>
      <c r="B32" s="13">
        <v>0.18149999999999999</v>
      </c>
      <c r="C32" s="13">
        <v>1.7299999999999999E-2</v>
      </c>
      <c r="D32" s="13">
        <v>2.2700000000000001E-2</v>
      </c>
      <c r="E32" s="14"/>
      <c r="F32" s="14"/>
      <c r="G32" s="14"/>
    </row>
    <row r="33" spans="1:7" x14ac:dyDescent="0.2">
      <c r="A33" s="3">
        <v>1953</v>
      </c>
      <c r="B33" s="13">
        <v>-1.21E-2</v>
      </c>
      <c r="C33" s="13">
        <v>2.0899999999999998E-2</v>
      </c>
      <c r="D33" s="13">
        <v>4.1399999999999999E-2</v>
      </c>
      <c r="E33" s="14"/>
      <c r="F33" s="14"/>
      <c r="G33" s="14"/>
    </row>
    <row r="34" spans="1:7" x14ac:dyDescent="0.2">
      <c r="A34" s="3">
        <v>1954</v>
      </c>
      <c r="B34" s="13">
        <v>0.52559999999999996</v>
      </c>
      <c r="C34" s="13">
        <v>1.6E-2</v>
      </c>
      <c r="D34" s="13">
        <v>3.2899999999999999E-2</v>
      </c>
      <c r="E34" s="14"/>
      <c r="F34" s="14"/>
      <c r="G34" s="14"/>
    </row>
    <row r="35" spans="1:7" x14ac:dyDescent="0.2">
      <c r="A35" s="3">
        <v>1955</v>
      </c>
      <c r="B35" s="13">
        <v>0.32600000000000001</v>
      </c>
      <c r="C35" s="13">
        <v>1.15E-2</v>
      </c>
      <c r="D35" s="13">
        <v>-1.34E-2</v>
      </c>
      <c r="E35" s="14"/>
      <c r="F35" s="14"/>
      <c r="G35" s="14"/>
    </row>
    <row r="36" spans="1:7" x14ac:dyDescent="0.2">
      <c r="A36" s="3">
        <v>1956</v>
      </c>
      <c r="B36" s="13">
        <v>7.4399999999999994E-2</v>
      </c>
      <c r="C36" s="13">
        <v>2.5399999999999999E-2</v>
      </c>
      <c r="D36" s="13">
        <v>-2.2599999999999999E-2</v>
      </c>
      <c r="E36" s="14"/>
      <c r="F36" s="14"/>
      <c r="G36" s="14"/>
    </row>
    <row r="37" spans="1:7" x14ac:dyDescent="0.2">
      <c r="A37" s="3">
        <v>1957</v>
      </c>
      <c r="B37" s="13">
        <v>-0.1046</v>
      </c>
      <c r="C37" s="13">
        <v>3.2099999999999997E-2</v>
      </c>
      <c r="D37" s="13">
        <v>6.8000000000000005E-2</v>
      </c>
      <c r="E37" s="14"/>
      <c r="F37" s="14"/>
      <c r="G37" s="14"/>
    </row>
    <row r="38" spans="1:7" x14ac:dyDescent="0.2">
      <c r="A38" s="3">
        <v>1958</v>
      </c>
      <c r="B38" s="13">
        <v>0.43719999999999998</v>
      </c>
      <c r="C38" s="13">
        <v>3.04E-2</v>
      </c>
      <c r="D38" s="13">
        <v>-2.1000000000000001E-2</v>
      </c>
      <c r="E38" s="14"/>
      <c r="F38" s="14"/>
      <c r="G38" s="14"/>
    </row>
    <row r="39" spans="1:7" x14ac:dyDescent="0.2">
      <c r="A39" s="3">
        <v>1959</v>
      </c>
      <c r="B39" s="13">
        <v>0.1206</v>
      </c>
      <c r="C39" s="13">
        <v>2.7699999999999999E-2</v>
      </c>
      <c r="D39" s="13">
        <v>-2.6499999999999999E-2</v>
      </c>
      <c r="E39" s="14"/>
      <c r="F39" s="14"/>
      <c r="G39" s="14"/>
    </row>
    <row r="40" spans="1:7" x14ac:dyDescent="0.2">
      <c r="A40" s="3">
        <v>1960</v>
      </c>
      <c r="B40" s="13">
        <v>3.3999999999999998E-3</v>
      </c>
      <c r="C40" s="13">
        <v>4.4900000000000002E-2</v>
      </c>
      <c r="D40" s="13">
        <v>0.1164</v>
      </c>
      <c r="E40" s="14"/>
      <c r="F40" s="14"/>
      <c r="G40" s="14"/>
    </row>
    <row r="41" spans="1:7" x14ac:dyDescent="0.2">
      <c r="A41" s="3">
        <v>1961</v>
      </c>
      <c r="B41" s="13">
        <v>0.26640000000000003</v>
      </c>
      <c r="C41" s="13">
        <v>2.2499999999999999E-2</v>
      </c>
      <c r="D41" s="13">
        <v>2.06E-2</v>
      </c>
      <c r="E41" s="14"/>
      <c r="F41" s="14"/>
      <c r="G41" s="14"/>
    </row>
    <row r="42" spans="1:7" x14ac:dyDescent="0.2">
      <c r="A42" s="3">
        <v>1962</v>
      </c>
      <c r="B42" s="13">
        <v>-8.8099999999999998E-2</v>
      </c>
      <c r="C42" s="13">
        <v>2.5999999999999999E-2</v>
      </c>
      <c r="D42" s="13">
        <v>5.6899999999999999E-2</v>
      </c>
      <c r="E42" s="14"/>
      <c r="F42" s="14"/>
      <c r="G42" s="14"/>
    </row>
    <row r="43" spans="1:7" x14ac:dyDescent="0.2">
      <c r="A43" s="3">
        <v>1963</v>
      </c>
      <c r="B43" s="13">
        <v>0.2261</v>
      </c>
      <c r="C43" s="13">
        <v>2.87E-2</v>
      </c>
      <c r="D43" s="13">
        <v>1.6799999999999999E-2</v>
      </c>
      <c r="E43" s="14"/>
      <c r="F43" s="14"/>
      <c r="G43" s="14"/>
    </row>
    <row r="44" spans="1:7" x14ac:dyDescent="0.2">
      <c r="A44" s="3">
        <v>1964</v>
      </c>
      <c r="B44" s="13">
        <v>0.16420000000000001</v>
      </c>
      <c r="C44" s="13">
        <v>3.5200000000000002E-2</v>
      </c>
      <c r="D44" s="13">
        <v>3.73E-2</v>
      </c>
      <c r="E44" s="14"/>
      <c r="F44" s="14"/>
      <c r="G44" s="14"/>
    </row>
    <row r="45" spans="1:7" x14ac:dyDescent="0.2">
      <c r="A45" s="3">
        <v>1965</v>
      </c>
      <c r="B45" s="13">
        <v>0.124</v>
      </c>
      <c r="C45" s="13">
        <v>3.8399999999999997E-2</v>
      </c>
      <c r="D45" s="13">
        <v>7.1999999999999998E-3</v>
      </c>
      <c r="E45" s="14"/>
      <c r="F45" s="14"/>
      <c r="G45" s="14"/>
    </row>
    <row r="46" spans="1:7" x14ac:dyDescent="0.2">
      <c r="A46" s="3">
        <v>1966</v>
      </c>
      <c r="B46" s="13">
        <v>-9.9699999999999997E-2</v>
      </c>
      <c r="C46" s="13">
        <v>4.3799999999999999E-2</v>
      </c>
      <c r="D46" s="13">
        <v>2.9100000000000001E-2</v>
      </c>
      <c r="E46" s="14"/>
      <c r="F46" s="14"/>
      <c r="G46" s="14"/>
    </row>
    <row r="47" spans="1:7" x14ac:dyDescent="0.2">
      <c r="A47" s="3">
        <v>1967</v>
      </c>
      <c r="B47" s="13">
        <v>0.23799999999999999</v>
      </c>
      <c r="C47" s="13">
        <v>4.9599999999999998E-2</v>
      </c>
      <c r="D47" s="13">
        <v>-1.5800000000000002E-2</v>
      </c>
      <c r="E47" s="14"/>
      <c r="F47" s="14"/>
      <c r="G47" s="14"/>
    </row>
    <row r="48" spans="1:7" x14ac:dyDescent="0.2">
      <c r="A48" s="3">
        <v>1968</v>
      </c>
      <c r="B48" s="13">
        <v>0.1081</v>
      </c>
      <c r="C48" s="13">
        <v>4.9700000000000001E-2</v>
      </c>
      <c r="D48" s="13">
        <v>3.27E-2</v>
      </c>
      <c r="E48" s="14"/>
      <c r="F48" s="14"/>
      <c r="G48" s="14"/>
    </row>
    <row r="49" spans="1:7" x14ac:dyDescent="0.2">
      <c r="A49" s="3">
        <v>1969</v>
      </c>
      <c r="B49" s="13">
        <v>-8.2400000000000001E-2</v>
      </c>
      <c r="C49" s="13">
        <v>5.96E-2</v>
      </c>
      <c r="D49" s="13">
        <v>-5.0099999999999999E-2</v>
      </c>
      <c r="E49" s="14"/>
      <c r="F49" s="14"/>
      <c r="G49" s="14"/>
    </row>
    <row r="50" spans="1:7" x14ac:dyDescent="0.2">
      <c r="A50" s="3">
        <v>1970</v>
      </c>
      <c r="B50" s="13">
        <v>3.56E-2</v>
      </c>
      <c r="C50" s="13">
        <v>7.8200000000000006E-2</v>
      </c>
      <c r="D50" s="13">
        <v>0.16750000000000001</v>
      </c>
      <c r="E50" s="14"/>
      <c r="F50" s="14"/>
      <c r="G50" s="14"/>
    </row>
    <row r="51" spans="1:7" x14ac:dyDescent="0.2">
      <c r="A51" s="3">
        <v>1971</v>
      </c>
      <c r="B51" s="13">
        <v>0.14219999999999999</v>
      </c>
      <c r="C51" s="13">
        <v>4.87E-2</v>
      </c>
      <c r="D51" s="13">
        <v>9.7900000000000001E-2</v>
      </c>
      <c r="E51" s="14"/>
      <c r="F51" s="14"/>
      <c r="G51" s="14"/>
    </row>
    <row r="52" spans="1:7" x14ac:dyDescent="0.2">
      <c r="A52" s="3">
        <v>1972</v>
      </c>
      <c r="B52" s="13">
        <v>0.18759999999999999</v>
      </c>
      <c r="C52" s="13">
        <v>4.0099999999999997E-2</v>
      </c>
      <c r="D52" s="13">
        <v>2.8199999999999999E-2</v>
      </c>
      <c r="E52" s="14"/>
      <c r="F52" s="14"/>
      <c r="G52" s="14"/>
    </row>
    <row r="53" spans="1:7" x14ac:dyDescent="0.2">
      <c r="A53" s="3">
        <v>1973</v>
      </c>
      <c r="B53" s="13">
        <v>-0.1431</v>
      </c>
      <c r="C53" s="13">
        <v>5.0700000000000002E-2</v>
      </c>
      <c r="D53" s="13">
        <v>3.6600000000000001E-2</v>
      </c>
      <c r="E53" s="14"/>
      <c r="F53" s="14"/>
      <c r="G53" s="14"/>
    </row>
    <row r="54" spans="1:7" x14ac:dyDescent="0.2">
      <c r="A54" s="3">
        <v>1974</v>
      </c>
      <c r="B54" s="13">
        <v>-0.25900000000000001</v>
      </c>
      <c r="C54" s="13">
        <v>7.4499999999999997E-2</v>
      </c>
      <c r="D54" s="13">
        <v>1.9900000000000001E-2</v>
      </c>
      <c r="E54" s="14"/>
      <c r="F54" s="14"/>
      <c r="G54" s="14"/>
    </row>
    <row r="55" spans="1:7" x14ac:dyDescent="0.2">
      <c r="A55" s="3">
        <v>1975</v>
      </c>
      <c r="B55" s="13">
        <v>0.37</v>
      </c>
      <c r="C55" s="13">
        <v>7.1499999999999994E-2</v>
      </c>
      <c r="D55" s="13">
        <v>3.61E-2</v>
      </c>
      <c r="E55" s="14"/>
      <c r="F55" s="14"/>
      <c r="G55" s="14"/>
    </row>
    <row r="56" spans="1:7" x14ac:dyDescent="0.2">
      <c r="A56" s="3">
        <v>1976</v>
      </c>
      <c r="B56" s="13">
        <v>0.23830000000000001</v>
      </c>
      <c r="C56" s="13">
        <v>5.4399999999999997E-2</v>
      </c>
      <c r="D56" s="13">
        <v>0.1598</v>
      </c>
      <c r="E56" s="14"/>
      <c r="F56" s="14"/>
      <c r="G56" s="14"/>
    </row>
    <row r="57" spans="1:7" x14ac:dyDescent="0.2">
      <c r="A57" s="3">
        <v>1977</v>
      </c>
      <c r="B57" s="13">
        <v>-6.9800000000000001E-2</v>
      </c>
      <c r="C57" s="13">
        <v>4.3499999999999997E-2</v>
      </c>
      <c r="D57" s="13">
        <v>1.29E-2</v>
      </c>
      <c r="E57" s="14"/>
      <c r="F57" s="14"/>
      <c r="G57" s="14"/>
    </row>
    <row r="58" spans="1:7" x14ac:dyDescent="0.2">
      <c r="A58" s="3">
        <v>1978</v>
      </c>
      <c r="B58" s="13">
        <v>6.5100000000000005E-2</v>
      </c>
      <c r="C58" s="13">
        <v>6.0699999999999997E-2</v>
      </c>
      <c r="D58" s="13">
        <v>-7.7999999999999996E-3</v>
      </c>
      <c r="E58" s="14"/>
      <c r="F58" s="14"/>
      <c r="G58" s="14"/>
    </row>
    <row r="59" spans="1:7" x14ac:dyDescent="0.2">
      <c r="A59" s="3">
        <v>1979</v>
      </c>
      <c r="B59" s="13">
        <v>0.1852</v>
      </c>
      <c r="C59" s="13">
        <v>9.0800000000000006E-2</v>
      </c>
      <c r="D59" s="13">
        <v>6.7000000000000002E-3</v>
      </c>
      <c r="E59" s="14"/>
      <c r="F59" s="14"/>
      <c r="G59" s="14"/>
    </row>
    <row r="60" spans="1:7" x14ac:dyDescent="0.2">
      <c r="A60" s="3">
        <v>1980</v>
      </c>
      <c r="B60" s="13">
        <v>0.31740000000000002</v>
      </c>
      <c r="C60" s="13">
        <v>0.12039999999999999</v>
      </c>
      <c r="D60" s="13">
        <v>-2.9899999999999999E-2</v>
      </c>
      <c r="E60" s="14"/>
      <c r="F60" s="14"/>
      <c r="G60" s="14"/>
    </row>
    <row r="61" spans="1:7" x14ac:dyDescent="0.2">
      <c r="A61" s="3">
        <v>1981</v>
      </c>
      <c r="B61" s="13">
        <v>-4.7E-2</v>
      </c>
      <c r="C61" s="13">
        <v>0.15490000000000001</v>
      </c>
      <c r="D61" s="13">
        <v>8.2000000000000003E-2</v>
      </c>
      <c r="E61" s="14"/>
      <c r="F61" s="14"/>
      <c r="G61" s="14"/>
    </row>
    <row r="62" spans="1:7" x14ac:dyDescent="0.2">
      <c r="A62" s="3">
        <v>1982</v>
      </c>
      <c r="B62" s="13">
        <v>0.20419999999999999</v>
      </c>
      <c r="C62" s="13">
        <v>0.1085</v>
      </c>
      <c r="D62" s="13">
        <v>0.3281</v>
      </c>
      <c r="E62" s="14"/>
      <c r="F62" s="14"/>
      <c r="G62" s="14"/>
    </row>
    <row r="63" spans="1:7" x14ac:dyDescent="0.2">
      <c r="A63" s="3">
        <v>1983</v>
      </c>
      <c r="B63" s="13">
        <v>0.22339999999999999</v>
      </c>
      <c r="C63" s="13">
        <v>7.9399999999999998E-2</v>
      </c>
      <c r="D63" s="13">
        <v>3.2000000000000001E-2</v>
      </c>
      <c r="E63" s="14"/>
      <c r="F63" s="14"/>
      <c r="G63" s="14"/>
    </row>
    <row r="64" spans="1:7" x14ac:dyDescent="0.2">
      <c r="A64" s="3">
        <v>1984</v>
      </c>
      <c r="B64" s="13">
        <v>6.1499999999999999E-2</v>
      </c>
      <c r="C64" s="13">
        <v>0.09</v>
      </c>
      <c r="D64" s="13">
        <v>0.13730000000000001</v>
      </c>
      <c r="E64" s="14"/>
      <c r="F64" s="14"/>
      <c r="G64" s="14"/>
    </row>
    <row r="65" spans="1:7" x14ac:dyDescent="0.2">
      <c r="A65" s="3">
        <v>1985</v>
      </c>
      <c r="B65" s="13">
        <v>0.31240000000000001</v>
      </c>
      <c r="C65" s="13">
        <v>8.0600000000000005E-2</v>
      </c>
      <c r="D65" s="13">
        <v>0.2571</v>
      </c>
      <c r="E65" s="14"/>
      <c r="F65" s="14"/>
      <c r="G65" s="14"/>
    </row>
    <row r="66" spans="1:7" x14ac:dyDescent="0.2">
      <c r="A66" s="3">
        <v>1986</v>
      </c>
      <c r="B66" s="13">
        <v>0.18490000000000001</v>
      </c>
      <c r="C66" s="13">
        <v>7.0999999999999994E-2</v>
      </c>
      <c r="D66" s="13">
        <v>0.24279999999999999</v>
      </c>
      <c r="E66" s="14"/>
      <c r="F66" s="14"/>
      <c r="G66" s="14"/>
    </row>
    <row r="67" spans="1:7" x14ac:dyDescent="0.2">
      <c r="A67" s="3">
        <v>1987</v>
      </c>
      <c r="B67" s="13">
        <v>5.8099999999999999E-2</v>
      </c>
      <c r="C67" s="13">
        <v>5.5300000000000002E-2</v>
      </c>
      <c r="D67" s="13">
        <v>-4.9599999999999998E-2</v>
      </c>
      <c r="E67" s="14"/>
      <c r="F67" s="14"/>
      <c r="G67" s="14"/>
    </row>
    <row r="68" spans="1:7" x14ac:dyDescent="0.2">
      <c r="A68" s="3">
        <v>1988</v>
      </c>
      <c r="B68" s="13">
        <v>0.16539999999999999</v>
      </c>
      <c r="C68" s="13">
        <v>5.7700000000000001E-2</v>
      </c>
      <c r="D68" s="13">
        <v>8.2199999999999995E-2</v>
      </c>
      <c r="E68" s="14"/>
      <c r="F68" s="14"/>
      <c r="G68" s="14"/>
    </row>
    <row r="69" spans="1:7" x14ac:dyDescent="0.2">
      <c r="A69" s="3">
        <v>1989</v>
      </c>
      <c r="B69" s="13">
        <v>0.31480000000000002</v>
      </c>
      <c r="C69" s="13">
        <v>8.0699999999999994E-2</v>
      </c>
      <c r="D69" s="13">
        <v>0.1769</v>
      </c>
      <c r="E69" s="14"/>
      <c r="F69" s="14"/>
      <c r="G69" s="14"/>
    </row>
    <row r="70" spans="1:7" x14ac:dyDescent="0.2">
      <c r="A70" s="3">
        <v>1990</v>
      </c>
      <c r="B70" s="13">
        <v>-3.0599999999999999E-2</v>
      </c>
      <c r="C70" s="13">
        <v>7.6300000000000007E-2</v>
      </c>
      <c r="D70" s="13">
        <v>6.2399999999999997E-2</v>
      </c>
      <c r="E70" s="14"/>
      <c r="F70" s="14"/>
      <c r="G70" s="14"/>
    </row>
    <row r="71" spans="1:7" x14ac:dyDescent="0.2">
      <c r="A71" s="3">
        <v>1991</v>
      </c>
      <c r="B71" s="13">
        <v>0.30230000000000001</v>
      </c>
      <c r="C71" s="13">
        <v>6.7400000000000002E-2</v>
      </c>
      <c r="D71" s="13">
        <v>0.15</v>
      </c>
      <c r="E71" s="14"/>
      <c r="F71" s="14"/>
      <c r="G71" s="14"/>
    </row>
    <row r="72" spans="1:7" x14ac:dyDescent="0.2">
      <c r="A72" s="3">
        <v>1992</v>
      </c>
      <c r="B72" s="13">
        <v>7.4899999999999994E-2</v>
      </c>
      <c r="C72" s="13">
        <v>4.07E-2</v>
      </c>
      <c r="D72" s="13">
        <v>9.3600000000000003E-2</v>
      </c>
      <c r="E72" s="14"/>
      <c r="F72" s="14"/>
      <c r="G72" s="14"/>
    </row>
    <row r="73" spans="1:7" x14ac:dyDescent="0.2">
      <c r="A73" s="3">
        <v>1993</v>
      </c>
      <c r="B73" s="13">
        <v>9.9699999999999997E-2</v>
      </c>
      <c r="C73" s="13">
        <v>3.2199999999999999E-2</v>
      </c>
      <c r="D73" s="13">
        <v>0.1421</v>
      </c>
      <c r="E73" s="14"/>
      <c r="F73" s="14"/>
      <c r="G73" s="14"/>
    </row>
    <row r="74" spans="1:7" x14ac:dyDescent="0.2">
      <c r="A74" s="3">
        <v>1994</v>
      </c>
      <c r="B74" s="13">
        <v>1.3299999999999999E-2</v>
      </c>
      <c r="C74" s="13">
        <v>3.0599999999999999E-2</v>
      </c>
      <c r="D74" s="13">
        <v>-8.0399999999999999E-2</v>
      </c>
      <c r="E74" s="14"/>
      <c r="F74" s="14"/>
      <c r="G74" s="14"/>
    </row>
    <row r="75" spans="1:7" x14ac:dyDescent="0.2">
      <c r="A75" s="3">
        <v>1995</v>
      </c>
      <c r="B75" s="13">
        <v>0.372</v>
      </c>
      <c r="C75" s="13">
        <v>5.6000000000000001E-2</v>
      </c>
      <c r="D75" s="13">
        <v>0.23480000000000001</v>
      </c>
      <c r="E75" s="14"/>
      <c r="F75" s="14"/>
      <c r="G75" s="14"/>
    </row>
    <row r="76" spans="1:7" x14ac:dyDescent="0.2">
      <c r="A76" s="3">
        <v>1996</v>
      </c>
      <c r="B76" s="13">
        <v>0.2382</v>
      </c>
      <c r="C76" s="13">
        <v>5.1400000000000001E-2</v>
      </c>
      <c r="D76" s="13">
        <v>1.43E-2</v>
      </c>
      <c r="E76" s="14"/>
      <c r="F76" s="14"/>
      <c r="G76" s="14"/>
    </row>
    <row r="77" spans="1:7" x14ac:dyDescent="0.2">
      <c r="A77" s="3">
        <v>1997</v>
      </c>
      <c r="B77" s="13">
        <v>0.31859999999999999</v>
      </c>
      <c r="C77" s="13">
        <v>4.9099999999999998E-2</v>
      </c>
      <c r="D77" s="13">
        <v>9.9400000000000002E-2</v>
      </c>
      <c r="E77" s="14"/>
      <c r="F77" s="14"/>
      <c r="G77" s="14"/>
    </row>
    <row r="78" spans="1:7" x14ac:dyDescent="0.2">
      <c r="A78" s="3">
        <v>1998</v>
      </c>
      <c r="B78" s="13">
        <v>0.28339999999999999</v>
      </c>
      <c r="C78" s="13">
        <v>5.16E-2</v>
      </c>
      <c r="D78" s="13">
        <v>0.1492</v>
      </c>
      <c r="E78" s="14"/>
      <c r="F78" s="14"/>
      <c r="G78" s="14"/>
    </row>
    <row r="79" spans="1:7" x14ac:dyDescent="0.2">
      <c r="A79" s="3">
        <v>1999</v>
      </c>
      <c r="B79" s="13">
        <v>0.2089</v>
      </c>
      <c r="C79" s="13">
        <v>4.3900000000000002E-2</v>
      </c>
      <c r="D79" s="13">
        <v>-8.2500000000000004E-2</v>
      </c>
      <c r="E79" s="14"/>
      <c r="F79" s="14"/>
      <c r="G79" s="14"/>
    </row>
    <row r="80" spans="1:7" x14ac:dyDescent="0.2">
      <c r="A80" s="3">
        <v>2000</v>
      </c>
      <c r="B80" s="13">
        <v>-9.0300000000000005E-2</v>
      </c>
      <c r="C80" s="13">
        <v>5.3699999999999998E-2</v>
      </c>
      <c r="D80" s="13">
        <v>0.1666</v>
      </c>
      <c r="E80" s="14"/>
      <c r="F80" s="14"/>
      <c r="G80" s="14"/>
    </row>
    <row r="81" spans="1:7" x14ac:dyDescent="0.2">
      <c r="A81" s="3">
        <v>2001</v>
      </c>
      <c r="B81" s="13">
        <v>-0.11849999999999999</v>
      </c>
      <c r="C81" s="13">
        <v>5.7299999999999997E-2</v>
      </c>
      <c r="D81" s="13">
        <v>5.57E-2</v>
      </c>
      <c r="E81" s="14"/>
      <c r="F81" s="14"/>
      <c r="G81" s="14"/>
    </row>
    <row r="82" spans="1:7" x14ac:dyDescent="0.2">
      <c r="A82" s="3">
        <v>2002</v>
      </c>
      <c r="B82" s="13">
        <v>-0.221</v>
      </c>
      <c r="C82" s="13">
        <v>0.1784</v>
      </c>
      <c r="D82" s="13">
        <v>3.8300000000000001E-2</v>
      </c>
    </row>
    <row r="83" spans="1:7" x14ac:dyDescent="0.2">
      <c r="A83" s="3">
        <v>2003</v>
      </c>
      <c r="B83" s="13">
        <v>0.2868</v>
      </c>
      <c r="C83" s="13">
        <v>1.4500000000000001E-2</v>
      </c>
      <c r="D83" s="13">
        <v>1.6500000000000001E-2</v>
      </c>
    </row>
    <row r="84" spans="1:7" x14ac:dyDescent="0.2">
      <c r="A84" s="3">
        <v>2004</v>
      </c>
      <c r="B84" s="13">
        <v>0.10879999999999999</v>
      </c>
      <c r="C84" s="13">
        <v>8.5099999999999995E-2</v>
      </c>
      <c r="D84" s="13">
        <v>1.0200000000000001E-2</v>
      </c>
      <c r="F84" s="13"/>
      <c r="G84" s="13"/>
    </row>
    <row r="85" spans="1:7" x14ac:dyDescent="0.2">
      <c r="A85" s="3">
        <v>2005</v>
      </c>
      <c r="B85" s="13">
        <v>4.9099999999999998E-2</v>
      </c>
      <c r="C85" s="13">
        <v>7.8100000000000003E-2</v>
      </c>
      <c r="D85" s="13">
        <v>1.2E-2</v>
      </c>
      <c r="F85" s="13"/>
      <c r="G85" s="13"/>
    </row>
    <row r="86" spans="1:7" x14ac:dyDescent="0.2">
      <c r="A86" s="3">
        <v>2006</v>
      </c>
      <c r="B86" s="13">
        <v>0.15790000000000001</v>
      </c>
      <c r="C86" s="13">
        <v>1.1900000000000001E-2</v>
      </c>
      <c r="D86" s="13">
        <v>2.98E-2</v>
      </c>
      <c r="F86" s="13"/>
      <c r="G86" s="13"/>
    </row>
    <row r="87" spans="1:7" x14ac:dyDescent="0.2">
      <c r="A87" s="3">
        <v>2007</v>
      </c>
      <c r="B87" s="13">
        <v>5.4899999999999997E-2</v>
      </c>
      <c r="C87" s="13">
        <v>9.8799999999999999E-2</v>
      </c>
      <c r="D87" s="13">
        <v>4.6600000000000003E-2</v>
      </c>
    </row>
    <row r="88" spans="1:7" x14ac:dyDescent="0.2">
      <c r="A88" s="3">
        <v>2008</v>
      </c>
      <c r="B88" s="13">
        <v>-0.37</v>
      </c>
      <c r="C88" s="13">
        <v>0.25869999999999999</v>
      </c>
      <c r="D88" s="13">
        <v>1.6E-2</v>
      </c>
    </row>
    <row r="89" spans="1:7" x14ac:dyDescent="0.2">
      <c r="A89" s="3">
        <v>2009</v>
      </c>
      <c r="B89" s="13">
        <v>0.2646</v>
      </c>
      <c r="C89" s="13">
        <v>-0.14899999999999999</v>
      </c>
      <c r="D89" s="13">
        <v>1E-3</v>
      </c>
      <c r="F89" s="13"/>
      <c r="G89" s="13"/>
    </row>
    <row r="90" spans="1:7" x14ac:dyDescent="0.2">
      <c r="B90" s="13"/>
      <c r="C90" s="13"/>
      <c r="D90" s="13"/>
      <c r="F90" s="13"/>
      <c r="G90" s="13"/>
    </row>
    <row r="91" spans="1:7" x14ac:dyDescent="0.2">
      <c r="B91" s="13"/>
      <c r="C91" s="13"/>
      <c r="D91" s="13"/>
      <c r="F91" s="13"/>
      <c r="G91" s="13"/>
    </row>
  </sheetData>
  <conditionalFormatting sqref="B8:D89">
    <cfRule type="iconSet" priority="2">
      <iconSet iconSet="5ArrowsGray">
        <cfvo type="percent" val="0"/>
        <cfvo type="percentile" val="20"/>
        <cfvo type="percentile" val="40"/>
        <cfvo type="percentile" val="60"/>
        <cfvo type="percentile" val="80"/>
      </iconSet>
    </cfRule>
  </conditionalFormatting>
  <conditionalFormatting sqref="B82:D89">
    <cfRule type="iconSet" priority="1">
      <iconSet iconSet="5ArrowsGray">
        <cfvo type="percent" val="0"/>
        <cfvo type="percent" val="20"/>
        <cfvo type="percent" val="40"/>
        <cfvo type="percent" val="60"/>
        <cfvo type="percent" val="80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23C2-DC5F-4647-94C0-D0F1A7B54E33}">
  <sheetPr codeName="Sheet17">
    <pageSetUpPr fitToPage="1"/>
  </sheetPr>
  <dimension ref="A6:G91"/>
  <sheetViews>
    <sheetView workbookViewId="0">
      <selection activeCell="I24" sqref="I24"/>
    </sheetView>
  </sheetViews>
  <sheetFormatPr defaultRowHeight="12.75" x14ac:dyDescent="0.2"/>
  <cols>
    <col min="1" max="1" width="19.28515625" style="3" customWidth="1"/>
    <col min="2" max="2" width="11.140625" style="3" customWidth="1"/>
    <col min="3" max="3" width="9.5703125" style="3" bestFit="1" customWidth="1"/>
    <col min="4" max="4" width="11.140625" style="3" customWidth="1"/>
    <col min="5" max="5" width="10.7109375" style="3" customWidth="1"/>
    <col min="6" max="6" width="12.140625" style="3" customWidth="1"/>
    <col min="7" max="7" width="12.85546875" style="3" customWidth="1"/>
    <col min="8" max="16384" width="9.140625" style="3"/>
  </cols>
  <sheetData>
    <row r="6" spans="1:7" x14ac:dyDescent="0.2">
      <c r="B6" s="3" t="s">
        <v>306</v>
      </c>
    </row>
    <row r="7" spans="1:7" x14ac:dyDescent="0.2">
      <c r="A7" s="3" t="s">
        <v>18</v>
      </c>
      <c r="B7" s="3" t="s">
        <v>307</v>
      </c>
      <c r="C7" s="3" t="s">
        <v>308</v>
      </c>
      <c r="D7" s="3" t="s">
        <v>309</v>
      </c>
    </row>
    <row r="8" spans="1:7" x14ac:dyDescent="0.2">
      <c r="A8" s="3">
        <v>1928</v>
      </c>
      <c r="B8" s="13">
        <v>0.43809999999999999</v>
      </c>
      <c r="C8" s="13">
        <v>3.0800000000000001E-2</v>
      </c>
      <c r="D8" s="13">
        <v>8.3999999999999995E-3</v>
      </c>
      <c r="E8" s="14"/>
      <c r="F8" s="14"/>
      <c r="G8" s="14"/>
    </row>
    <row r="9" spans="1:7" x14ac:dyDescent="0.2">
      <c r="A9" s="3">
        <v>1929</v>
      </c>
      <c r="B9" s="13">
        <v>-8.3000000000000004E-2</v>
      </c>
      <c r="C9" s="13">
        <v>3.1600000000000003E-2</v>
      </c>
      <c r="D9" s="13">
        <v>4.2000000000000003E-2</v>
      </c>
      <c r="E9" s="14"/>
      <c r="F9" s="14"/>
      <c r="G9" s="14"/>
    </row>
    <row r="10" spans="1:7" x14ac:dyDescent="0.2">
      <c r="A10" s="3">
        <v>1930</v>
      </c>
      <c r="B10" s="13">
        <v>-0.25119999999999998</v>
      </c>
      <c r="C10" s="13">
        <v>4.5499999999999999E-2</v>
      </c>
      <c r="D10" s="13">
        <v>4.5400000000000003E-2</v>
      </c>
      <c r="E10" s="14"/>
      <c r="F10" s="14"/>
      <c r="G10" s="14"/>
    </row>
    <row r="11" spans="1:7" x14ac:dyDescent="0.2">
      <c r="A11" s="3">
        <v>1931</v>
      </c>
      <c r="B11" s="13">
        <v>-0.43840000000000001</v>
      </c>
      <c r="C11" s="13">
        <v>2.3099999999999999E-2</v>
      </c>
      <c r="D11" s="13">
        <v>-2.5600000000000001E-2</v>
      </c>
      <c r="E11" s="14"/>
      <c r="F11" s="14"/>
      <c r="G11" s="14"/>
    </row>
    <row r="12" spans="1:7" x14ac:dyDescent="0.2">
      <c r="A12" s="3">
        <v>1932</v>
      </c>
      <c r="B12" s="13">
        <v>-8.6400000000000005E-2</v>
      </c>
      <c r="C12" s="13">
        <v>1.0699999999999999E-2</v>
      </c>
      <c r="D12" s="13">
        <v>8.7900000000000006E-2</v>
      </c>
      <c r="E12" s="14"/>
      <c r="F12" s="14"/>
      <c r="G12" s="14"/>
    </row>
    <row r="13" spans="1:7" x14ac:dyDescent="0.2">
      <c r="A13" s="3">
        <v>1933</v>
      </c>
      <c r="B13" s="13">
        <v>0.49980000000000002</v>
      </c>
      <c r="C13" s="13">
        <v>9.5999999999999992E-3</v>
      </c>
      <c r="D13" s="13">
        <v>1.8599999999999998E-2</v>
      </c>
      <c r="E13" s="14"/>
      <c r="F13" s="14"/>
      <c r="G13" s="14"/>
    </row>
    <row r="14" spans="1:7" x14ac:dyDescent="0.2">
      <c r="A14" s="3">
        <v>1934</v>
      </c>
      <c r="B14" s="13">
        <v>-1.1900000000000001E-2</v>
      </c>
      <c r="C14" s="13">
        <v>3.0000000000000001E-3</v>
      </c>
      <c r="D14" s="13">
        <v>7.9600000000000004E-2</v>
      </c>
      <c r="E14" s="14"/>
      <c r="F14" s="14"/>
      <c r="G14" s="14"/>
    </row>
    <row r="15" spans="1:7" x14ac:dyDescent="0.2">
      <c r="A15" s="3">
        <v>1935</v>
      </c>
      <c r="B15" s="13">
        <v>0.46739999999999998</v>
      </c>
      <c r="C15" s="13">
        <v>2.3E-3</v>
      </c>
      <c r="D15" s="13">
        <v>4.4699999999999997E-2</v>
      </c>
      <c r="E15" s="14"/>
      <c r="F15" s="14"/>
      <c r="G15" s="14"/>
    </row>
    <row r="16" spans="1:7" x14ac:dyDescent="0.2">
      <c r="A16" s="3">
        <v>1936</v>
      </c>
      <c r="B16" s="13">
        <v>0.31940000000000002</v>
      </c>
      <c r="C16" s="13">
        <v>1.5E-3</v>
      </c>
      <c r="D16" s="13">
        <v>5.0200000000000002E-2</v>
      </c>
      <c r="E16" s="14"/>
      <c r="F16" s="14"/>
      <c r="G16" s="14"/>
    </row>
    <row r="17" spans="1:7" x14ac:dyDescent="0.2">
      <c r="A17" s="3">
        <v>1937</v>
      </c>
      <c r="B17" s="13">
        <v>-0.35339999999999999</v>
      </c>
      <c r="C17" s="13">
        <v>1.1999999999999999E-3</v>
      </c>
      <c r="D17" s="13">
        <v>1.38E-2</v>
      </c>
      <c r="E17" s="14"/>
      <c r="F17" s="14"/>
      <c r="G17" s="14"/>
    </row>
    <row r="18" spans="1:7" x14ac:dyDescent="0.2">
      <c r="A18" s="3">
        <v>1938</v>
      </c>
      <c r="B18" s="13">
        <v>0.2928</v>
      </c>
      <c r="C18" s="13">
        <v>1.1000000000000001E-3</v>
      </c>
      <c r="D18" s="13">
        <v>4.2099999999999999E-2</v>
      </c>
      <c r="E18" s="14"/>
      <c r="F18" s="14"/>
      <c r="G18" s="14"/>
    </row>
    <row r="19" spans="1:7" x14ac:dyDescent="0.2">
      <c r="A19" s="3">
        <v>1939</v>
      </c>
      <c r="B19" s="13">
        <v>-1.0999999999999999E-2</v>
      </c>
      <c r="C19" s="13">
        <v>2.9999999999999997E-4</v>
      </c>
      <c r="D19" s="13">
        <v>4.41E-2</v>
      </c>
      <c r="E19" s="14"/>
      <c r="F19" s="14"/>
      <c r="G19" s="14"/>
    </row>
    <row r="20" spans="1:7" x14ac:dyDescent="0.2">
      <c r="A20" s="3">
        <v>1940</v>
      </c>
      <c r="B20" s="13">
        <v>-0.1067</v>
      </c>
      <c r="C20" s="13">
        <v>4.0000000000000002E-4</v>
      </c>
      <c r="D20" s="13">
        <v>5.3999999999999999E-2</v>
      </c>
      <c r="E20" s="14"/>
      <c r="F20" s="14"/>
      <c r="G20" s="14"/>
    </row>
    <row r="21" spans="1:7" x14ac:dyDescent="0.2">
      <c r="A21" s="3">
        <v>1941</v>
      </c>
      <c r="B21" s="13">
        <v>-0.12770000000000001</v>
      </c>
      <c r="C21" s="13">
        <v>2.0000000000000001E-4</v>
      </c>
      <c r="D21" s="13">
        <v>-2.0199999999999999E-2</v>
      </c>
      <c r="E21" s="14"/>
      <c r="F21" s="14"/>
      <c r="G21" s="14"/>
    </row>
    <row r="22" spans="1:7" x14ac:dyDescent="0.2">
      <c r="A22" s="3">
        <v>1942</v>
      </c>
      <c r="B22" s="13">
        <v>0.19170000000000001</v>
      </c>
      <c r="C22" s="13">
        <v>3.3E-3</v>
      </c>
      <c r="D22" s="13">
        <v>2.29E-2</v>
      </c>
      <c r="E22" s="14"/>
      <c r="F22" s="14"/>
      <c r="G22" s="14"/>
    </row>
    <row r="23" spans="1:7" x14ac:dyDescent="0.2">
      <c r="A23" s="3">
        <v>1943</v>
      </c>
      <c r="B23" s="13">
        <v>0.25059999999999999</v>
      </c>
      <c r="C23" s="13">
        <v>3.8E-3</v>
      </c>
      <c r="D23" s="13">
        <v>2.4899999999999999E-2</v>
      </c>
      <c r="E23" s="14"/>
      <c r="F23" s="14"/>
      <c r="G23" s="14"/>
    </row>
    <row r="24" spans="1:7" x14ac:dyDescent="0.2">
      <c r="A24" s="3">
        <v>1944</v>
      </c>
      <c r="B24" s="13">
        <v>0.1903</v>
      </c>
      <c r="C24" s="13">
        <v>3.8E-3</v>
      </c>
      <c r="D24" s="13">
        <v>2.58E-2</v>
      </c>
      <c r="E24" s="14"/>
      <c r="F24" s="14"/>
      <c r="G24" s="14"/>
    </row>
    <row r="25" spans="1:7" x14ac:dyDescent="0.2">
      <c r="A25" s="3">
        <v>1945</v>
      </c>
      <c r="B25" s="13">
        <v>0.35820000000000002</v>
      </c>
      <c r="C25" s="13">
        <v>3.8E-3</v>
      </c>
      <c r="D25" s="13">
        <v>3.7999999999999999E-2</v>
      </c>
      <c r="E25" s="14"/>
      <c r="F25" s="14"/>
      <c r="G25" s="14"/>
    </row>
    <row r="26" spans="1:7" x14ac:dyDescent="0.2">
      <c r="A26" s="3">
        <v>1946</v>
      </c>
      <c r="B26" s="13">
        <v>-8.43E-2</v>
      </c>
      <c r="C26" s="13">
        <v>3.8E-3</v>
      </c>
      <c r="D26" s="13">
        <v>3.1300000000000001E-2</v>
      </c>
      <c r="E26" s="14"/>
      <c r="F26" s="14"/>
      <c r="G26" s="14"/>
    </row>
    <row r="27" spans="1:7" x14ac:dyDescent="0.2">
      <c r="A27" s="3">
        <v>1947</v>
      </c>
      <c r="B27" s="13">
        <v>5.1999999999999998E-2</v>
      </c>
      <c r="C27" s="13">
        <v>3.8E-3</v>
      </c>
      <c r="D27" s="13">
        <v>9.1999999999999998E-3</v>
      </c>
      <c r="E27" s="14"/>
      <c r="F27" s="14"/>
      <c r="G27" s="14"/>
    </row>
    <row r="28" spans="1:7" x14ac:dyDescent="0.2">
      <c r="A28" s="3">
        <v>1948</v>
      </c>
      <c r="B28" s="13">
        <v>5.7000000000000002E-2</v>
      </c>
      <c r="C28" s="13">
        <v>9.4999999999999998E-3</v>
      </c>
      <c r="D28" s="13">
        <v>1.95E-2</v>
      </c>
      <c r="E28" s="14"/>
      <c r="F28" s="14"/>
      <c r="G28" s="14"/>
    </row>
    <row r="29" spans="1:7" x14ac:dyDescent="0.2">
      <c r="A29" s="3">
        <v>1949</v>
      </c>
      <c r="B29" s="13">
        <v>0.183</v>
      </c>
      <c r="C29" s="13">
        <v>1.1599999999999999E-2</v>
      </c>
      <c r="D29" s="13">
        <v>4.6600000000000003E-2</v>
      </c>
      <c r="E29" s="14"/>
      <c r="F29" s="14"/>
      <c r="G29" s="14"/>
    </row>
    <row r="30" spans="1:7" x14ac:dyDescent="0.2">
      <c r="A30" s="3">
        <v>1950</v>
      </c>
      <c r="B30" s="13">
        <v>0.30809999999999998</v>
      </c>
      <c r="C30" s="13">
        <v>1.0999999999999999E-2</v>
      </c>
      <c r="D30" s="13">
        <v>4.3E-3</v>
      </c>
      <c r="E30" s="14"/>
      <c r="F30" s="14"/>
      <c r="G30" s="14"/>
    </row>
    <row r="31" spans="1:7" x14ac:dyDescent="0.2">
      <c r="A31" s="3">
        <v>1951</v>
      </c>
      <c r="B31" s="13">
        <v>0.23680000000000001</v>
      </c>
      <c r="C31" s="13">
        <v>1.34E-2</v>
      </c>
      <c r="D31" s="13">
        <v>-3.0000000000000001E-3</v>
      </c>
      <c r="E31" s="14"/>
      <c r="F31" s="14"/>
      <c r="G31" s="14"/>
    </row>
    <row r="32" spans="1:7" x14ac:dyDescent="0.2">
      <c r="A32" s="3">
        <v>1952</v>
      </c>
      <c r="B32" s="13">
        <v>0.18149999999999999</v>
      </c>
      <c r="C32" s="13">
        <v>1.7299999999999999E-2</v>
      </c>
      <c r="D32" s="13">
        <v>2.2700000000000001E-2</v>
      </c>
      <c r="E32" s="14"/>
      <c r="F32" s="14"/>
      <c r="G32" s="14"/>
    </row>
    <row r="33" spans="1:7" x14ac:dyDescent="0.2">
      <c r="A33" s="3">
        <v>1953</v>
      </c>
      <c r="B33" s="13">
        <v>-1.21E-2</v>
      </c>
      <c r="C33" s="13">
        <v>2.0899999999999998E-2</v>
      </c>
      <c r="D33" s="13">
        <v>4.1399999999999999E-2</v>
      </c>
      <c r="E33" s="14"/>
      <c r="F33" s="14"/>
      <c r="G33" s="14"/>
    </row>
    <row r="34" spans="1:7" x14ac:dyDescent="0.2">
      <c r="A34" s="3">
        <v>1954</v>
      </c>
      <c r="B34" s="13">
        <v>0.52559999999999996</v>
      </c>
      <c r="C34" s="13">
        <v>1.6E-2</v>
      </c>
      <c r="D34" s="13">
        <v>3.2899999999999999E-2</v>
      </c>
      <c r="E34" s="14"/>
      <c r="F34" s="14"/>
      <c r="G34" s="14"/>
    </row>
    <row r="35" spans="1:7" x14ac:dyDescent="0.2">
      <c r="A35" s="3">
        <v>1955</v>
      </c>
      <c r="B35" s="13">
        <v>0.32600000000000001</v>
      </c>
      <c r="C35" s="13">
        <v>1.15E-2</v>
      </c>
      <c r="D35" s="13">
        <v>-1.34E-2</v>
      </c>
      <c r="E35" s="14"/>
      <c r="F35" s="14"/>
      <c r="G35" s="14"/>
    </row>
    <row r="36" spans="1:7" x14ac:dyDescent="0.2">
      <c r="A36" s="3">
        <v>1956</v>
      </c>
      <c r="B36" s="13">
        <v>7.4399999999999994E-2</v>
      </c>
      <c r="C36" s="13">
        <v>2.5399999999999999E-2</v>
      </c>
      <c r="D36" s="13">
        <v>-2.2599999999999999E-2</v>
      </c>
      <c r="E36" s="14"/>
      <c r="F36" s="14"/>
      <c r="G36" s="14"/>
    </row>
    <row r="37" spans="1:7" x14ac:dyDescent="0.2">
      <c r="A37" s="3">
        <v>1957</v>
      </c>
      <c r="B37" s="13">
        <v>-0.1046</v>
      </c>
      <c r="C37" s="13">
        <v>3.2099999999999997E-2</v>
      </c>
      <c r="D37" s="13">
        <v>6.8000000000000005E-2</v>
      </c>
      <c r="E37" s="14"/>
      <c r="F37" s="14"/>
      <c r="G37" s="14"/>
    </row>
    <row r="38" spans="1:7" x14ac:dyDescent="0.2">
      <c r="A38" s="3">
        <v>1958</v>
      </c>
      <c r="B38" s="13">
        <v>0.43719999999999998</v>
      </c>
      <c r="C38" s="13">
        <v>3.04E-2</v>
      </c>
      <c r="D38" s="13">
        <v>-2.1000000000000001E-2</v>
      </c>
      <c r="E38" s="14"/>
      <c r="F38" s="14"/>
      <c r="G38" s="14"/>
    </row>
    <row r="39" spans="1:7" x14ac:dyDescent="0.2">
      <c r="A39" s="3">
        <v>1959</v>
      </c>
      <c r="B39" s="13">
        <v>0.1206</v>
      </c>
      <c r="C39" s="13">
        <v>2.7699999999999999E-2</v>
      </c>
      <c r="D39" s="13">
        <v>-2.6499999999999999E-2</v>
      </c>
      <c r="E39" s="14"/>
      <c r="F39" s="14"/>
      <c r="G39" s="14"/>
    </row>
    <row r="40" spans="1:7" x14ac:dyDescent="0.2">
      <c r="A40" s="3">
        <v>1960</v>
      </c>
      <c r="B40" s="13">
        <v>3.3999999999999998E-3</v>
      </c>
      <c r="C40" s="13">
        <v>4.4900000000000002E-2</v>
      </c>
      <c r="D40" s="13">
        <v>0.1164</v>
      </c>
      <c r="E40" s="14"/>
      <c r="F40" s="14"/>
      <c r="G40" s="14"/>
    </row>
    <row r="41" spans="1:7" x14ac:dyDescent="0.2">
      <c r="A41" s="3">
        <v>1961</v>
      </c>
      <c r="B41" s="13">
        <v>0.26640000000000003</v>
      </c>
      <c r="C41" s="13">
        <v>2.2499999999999999E-2</v>
      </c>
      <c r="D41" s="13">
        <v>2.06E-2</v>
      </c>
      <c r="E41" s="14"/>
      <c r="F41" s="14"/>
      <c r="G41" s="14"/>
    </row>
    <row r="42" spans="1:7" x14ac:dyDescent="0.2">
      <c r="A42" s="3">
        <v>1962</v>
      </c>
      <c r="B42" s="13">
        <v>-8.8099999999999998E-2</v>
      </c>
      <c r="C42" s="13">
        <v>2.5999999999999999E-2</v>
      </c>
      <c r="D42" s="13">
        <v>5.6899999999999999E-2</v>
      </c>
      <c r="E42" s="14"/>
      <c r="F42" s="14"/>
      <c r="G42" s="14"/>
    </row>
    <row r="43" spans="1:7" x14ac:dyDescent="0.2">
      <c r="A43" s="3">
        <v>1963</v>
      </c>
      <c r="B43" s="13">
        <v>0.2261</v>
      </c>
      <c r="C43" s="13">
        <v>2.87E-2</v>
      </c>
      <c r="D43" s="13">
        <v>1.6799999999999999E-2</v>
      </c>
      <c r="E43" s="14"/>
      <c r="F43" s="14"/>
      <c r="G43" s="14"/>
    </row>
    <row r="44" spans="1:7" x14ac:dyDescent="0.2">
      <c r="A44" s="3">
        <v>1964</v>
      </c>
      <c r="B44" s="13">
        <v>0.16420000000000001</v>
      </c>
      <c r="C44" s="13">
        <v>3.5200000000000002E-2</v>
      </c>
      <c r="D44" s="13">
        <v>3.73E-2</v>
      </c>
      <c r="E44" s="14"/>
      <c r="F44" s="14"/>
      <c r="G44" s="14"/>
    </row>
    <row r="45" spans="1:7" x14ac:dyDescent="0.2">
      <c r="A45" s="3">
        <v>1965</v>
      </c>
      <c r="B45" s="13">
        <v>0.124</v>
      </c>
      <c r="C45" s="13">
        <v>3.8399999999999997E-2</v>
      </c>
      <c r="D45" s="13">
        <v>7.1999999999999998E-3</v>
      </c>
      <c r="E45" s="14"/>
      <c r="F45" s="14"/>
      <c r="G45" s="14"/>
    </row>
    <row r="46" spans="1:7" x14ac:dyDescent="0.2">
      <c r="A46" s="3">
        <v>1966</v>
      </c>
      <c r="B46" s="13">
        <v>-9.9699999999999997E-2</v>
      </c>
      <c r="C46" s="13">
        <v>4.3799999999999999E-2</v>
      </c>
      <c r="D46" s="13">
        <v>2.9100000000000001E-2</v>
      </c>
      <c r="E46" s="14"/>
      <c r="F46" s="14"/>
      <c r="G46" s="14"/>
    </row>
    <row r="47" spans="1:7" x14ac:dyDescent="0.2">
      <c r="A47" s="3">
        <v>1967</v>
      </c>
      <c r="B47" s="13">
        <v>0.23799999999999999</v>
      </c>
      <c r="C47" s="13">
        <v>4.9599999999999998E-2</v>
      </c>
      <c r="D47" s="13">
        <v>-1.5800000000000002E-2</v>
      </c>
      <c r="E47" s="14"/>
      <c r="F47" s="14"/>
      <c r="G47" s="14"/>
    </row>
    <row r="48" spans="1:7" x14ac:dyDescent="0.2">
      <c r="A48" s="3">
        <v>1968</v>
      </c>
      <c r="B48" s="13">
        <v>0.1081</v>
      </c>
      <c r="C48" s="13">
        <v>4.9700000000000001E-2</v>
      </c>
      <c r="D48" s="13">
        <v>3.27E-2</v>
      </c>
      <c r="E48" s="14"/>
      <c r="F48" s="14"/>
      <c r="G48" s="14"/>
    </row>
    <row r="49" spans="1:7" x14ac:dyDescent="0.2">
      <c r="A49" s="3">
        <v>1969</v>
      </c>
      <c r="B49" s="13">
        <v>-8.2400000000000001E-2</v>
      </c>
      <c r="C49" s="13">
        <v>5.96E-2</v>
      </c>
      <c r="D49" s="13">
        <v>-5.0099999999999999E-2</v>
      </c>
      <c r="E49" s="14"/>
      <c r="F49" s="14"/>
      <c r="G49" s="14"/>
    </row>
    <row r="50" spans="1:7" x14ac:dyDescent="0.2">
      <c r="A50" s="3">
        <v>1970</v>
      </c>
      <c r="B50" s="13">
        <v>3.56E-2</v>
      </c>
      <c r="C50" s="13">
        <v>7.8200000000000006E-2</v>
      </c>
      <c r="D50" s="13">
        <v>0.16750000000000001</v>
      </c>
      <c r="E50" s="14"/>
      <c r="F50" s="14"/>
      <c r="G50" s="14"/>
    </row>
    <row r="51" spans="1:7" x14ac:dyDescent="0.2">
      <c r="A51" s="3">
        <v>1971</v>
      </c>
      <c r="B51" s="13">
        <v>0.14219999999999999</v>
      </c>
      <c r="C51" s="13">
        <v>4.87E-2</v>
      </c>
      <c r="D51" s="13">
        <v>9.7900000000000001E-2</v>
      </c>
      <c r="E51" s="14"/>
      <c r="F51" s="14"/>
      <c r="G51" s="14"/>
    </row>
    <row r="52" spans="1:7" x14ac:dyDescent="0.2">
      <c r="A52" s="3">
        <v>1972</v>
      </c>
      <c r="B52" s="13">
        <v>0.18759999999999999</v>
      </c>
      <c r="C52" s="13">
        <v>4.0099999999999997E-2</v>
      </c>
      <c r="D52" s="13">
        <v>2.8199999999999999E-2</v>
      </c>
      <c r="E52" s="14"/>
      <c r="F52" s="14"/>
      <c r="G52" s="14"/>
    </row>
    <row r="53" spans="1:7" x14ac:dyDescent="0.2">
      <c r="A53" s="3">
        <v>1973</v>
      </c>
      <c r="B53" s="13">
        <v>-0.1431</v>
      </c>
      <c r="C53" s="13">
        <v>5.0700000000000002E-2</v>
      </c>
      <c r="D53" s="13">
        <v>3.6600000000000001E-2</v>
      </c>
      <c r="E53" s="14"/>
      <c r="F53" s="14"/>
      <c r="G53" s="14"/>
    </row>
    <row r="54" spans="1:7" x14ac:dyDescent="0.2">
      <c r="A54" s="3">
        <v>1974</v>
      </c>
      <c r="B54" s="13">
        <v>-0.25900000000000001</v>
      </c>
      <c r="C54" s="13">
        <v>7.4499999999999997E-2</v>
      </c>
      <c r="D54" s="13">
        <v>1.9900000000000001E-2</v>
      </c>
      <c r="E54" s="14"/>
      <c r="F54" s="14"/>
      <c r="G54" s="14"/>
    </row>
    <row r="55" spans="1:7" x14ac:dyDescent="0.2">
      <c r="A55" s="3">
        <v>1975</v>
      </c>
      <c r="B55" s="13">
        <v>0.37</v>
      </c>
      <c r="C55" s="13">
        <v>7.1499999999999994E-2</v>
      </c>
      <c r="D55" s="13">
        <v>3.61E-2</v>
      </c>
      <c r="E55" s="14"/>
      <c r="F55" s="14"/>
      <c r="G55" s="14"/>
    </row>
    <row r="56" spans="1:7" x14ac:dyDescent="0.2">
      <c r="A56" s="3">
        <v>1976</v>
      </c>
      <c r="B56" s="13">
        <v>0.23830000000000001</v>
      </c>
      <c r="C56" s="13">
        <v>5.4399999999999997E-2</v>
      </c>
      <c r="D56" s="13">
        <v>0.1598</v>
      </c>
      <c r="E56" s="14"/>
      <c r="F56" s="14"/>
      <c r="G56" s="14"/>
    </row>
    <row r="57" spans="1:7" x14ac:dyDescent="0.2">
      <c r="A57" s="3">
        <v>1977</v>
      </c>
      <c r="B57" s="13">
        <v>-6.9800000000000001E-2</v>
      </c>
      <c r="C57" s="13">
        <v>4.3499999999999997E-2</v>
      </c>
      <c r="D57" s="13">
        <v>1.29E-2</v>
      </c>
      <c r="E57" s="14"/>
      <c r="F57" s="14"/>
      <c r="G57" s="14"/>
    </row>
    <row r="58" spans="1:7" x14ac:dyDescent="0.2">
      <c r="A58" s="3">
        <v>1978</v>
      </c>
      <c r="B58" s="13">
        <v>6.5100000000000005E-2</v>
      </c>
      <c r="C58" s="13">
        <v>6.0699999999999997E-2</v>
      </c>
      <c r="D58" s="13">
        <v>-7.7999999999999996E-3</v>
      </c>
      <c r="E58" s="14"/>
      <c r="F58" s="14"/>
      <c r="G58" s="14"/>
    </row>
    <row r="59" spans="1:7" x14ac:dyDescent="0.2">
      <c r="A59" s="3">
        <v>1979</v>
      </c>
      <c r="B59" s="13">
        <v>0.1852</v>
      </c>
      <c r="C59" s="13">
        <v>9.0800000000000006E-2</v>
      </c>
      <c r="D59" s="13">
        <v>6.7000000000000002E-3</v>
      </c>
      <c r="E59" s="14"/>
      <c r="F59" s="14"/>
      <c r="G59" s="14"/>
    </row>
    <row r="60" spans="1:7" x14ac:dyDescent="0.2">
      <c r="A60" s="3">
        <v>1980</v>
      </c>
      <c r="B60" s="13">
        <v>0.31740000000000002</v>
      </c>
      <c r="C60" s="13">
        <v>0.12039999999999999</v>
      </c>
      <c r="D60" s="13">
        <v>-2.9899999999999999E-2</v>
      </c>
      <c r="E60" s="14"/>
      <c r="F60" s="14"/>
      <c r="G60" s="14"/>
    </row>
    <row r="61" spans="1:7" x14ac:dyDescent="0.2">
      <c r="A61" s="3">
        <v>1981</v>
      </c>
      <c r="B61" s="13">
        <v>-4.7E-2</v>
      </c>
      <c r="C61" s="13">
        <v>0.15490000000000001</v>
      </c>
      <c r="D61" s="13">
        <v>8.2000000000000003E-2</v>
      </c>
      <c r="E61" s="14"/>
      <c r="F61" s="14"/>
      <c r="G61" s="14"/>
    </row>
    <row r="62" spans="1:7" x14ac:dyDescent="0.2">
      <c r="A62" s="3">
        <v>1982</v>
      </c>
      <c r="B62" s="13">
        <v>0.20419999999999999</v>
      </c>
      <c r="C62" s="13">
        <v>0.1085</v>
      </c>
      <c r="D62" s="13">
        <v>0.3281</v>
      </c>
      <c r="E62" s="14"/>
      <c r="F62" s="14"/>
      <c r="G62" s="14"/>
    </row>
    <row r="63" spans="1:7" x14ac:dyDescent="0.2">
      <c r="A63" s="3">
        <v>1983</v>
      </c>
      <c r="B63" s="13">
        <v>0.22339999999999999</v>
      </c>
      <c r="C63" s="13">
        <v>7.9399999999999998E-2</v>
      </c>
      <c r="D63" s="13">
        <v>3.2000000000000001E-2</v>
      </c>
      <c r="E63" s="14"/>
      <c r="F63" s="14"/>
      <c r="G63" s="14"/>
    </row>
    <row r="64" spans="1:7" x14ac:dyDescent="0.2">
      <c r="A64" s="3">
        <v>1984</v>
      </c>
      <c r="B64" s="13">
        <v>6.1499999999999999E-2</v>
      </c>
      <c r="C64" s="13">
        <v>0.09</v>
      </c>
      <c r="D64" s="13">
        <v>0.13730000000000001</v>
      </c>
      <c r="E64" s="14"/>
      <c r="F64" s="14"/>
      <c r="G64" s="14"/>
    </row>
    <row r="65" spans="1:7" x14ac:dyDescent="0.2">
      <c r="A65" s="3">
        <v>1985</v>
      </c>
      <c r="B65" s="13">
        <v>0.31240000000000001</v>
      </c>
      <c r="C65" s="13">
        <v>8.0600000000000005E-2</v>
      </c>
      <c r="D65" s="13">
        <v>0.2571</v>
      </c>
      <c r="E65" s="14"/>
      <c r="F65" s="14"/>
      <c r="G65" s="14"/>
    </row>
    <row r="66" spans="1:7" x14ac:dyDescent="0.2">
      <c r="A66" s="3">
        <v>1986</v>
      </c>
      <c r="B66" s="13">
        <v>0.18490000000000001</v>
      </c>
      <c r="C66" s="13">
        <v>7.0999999999999994E-2</v>
      </c>
      <c r="D66" s="13">
        <v>0.24279999999999999</v>
      </c>
      <c r="E66" s="14"/>
      <c r="F66" s="14"/>
      <c r="G66" s="14"/>
    </row>
    <row r="67" spans="1:7" x14ac:dyDescent="0.2">
      <c r="A67" s="3">
        <v>1987</v>
      </c>
      <c r="B67" s="13">
        <v>5.8099999999999999E-2</v>
      </c>
      <c r="C67" s="13">
        <v>5.5300000000000002E-2</v>
      </c>
      <c r="D67" s="13">
        <v>-4.9599999999999998E-2</v>
      </c>
      <c r="E67" s="14"/>
      <c r="F67" s="14"/>
      <c r="G67" s="14"/>
    </row>
    <row r="68" spans="1:7" x14ac:dyDescent="0.2">
      <c r="A68" s="3">
        <v>1988</v>
      </c>
      <c r="B68" s="13">
        <v>0.16539999999999999</v>
      </c>
      <c r="C68" s="13">
        <v>5.7700000000000001E-2</v>
      </c>
      <c r="D68" s="13">
        <v>8.2199999999999995E-2</v>
      </c>
      <c r="E68" s="14"/>
      <c r="F68" s="14"/>
      <c r="G68" s="14"/>
    </row>
    <row r="69" spans="1:7" x14ac:dyDescent="0.2">
      <c r="A69" s="3">
        <v>1989</v>
      </c>
      <c r="B69" s="13">
        <v>0.31480000000000002</v>
      </c>
      <c r="C69" s="13">
        <v>8.0699999999999994E-2</v>
      </c>
      <c r="D69" s="13">
        <v>0.1769</v>
      </c>
      <c r="E69" s="14"/>
      <c r="F69" s="14"/>
      <c r="G69" s="14"/>
    </row>
    <row r="70" spans="1:7" x14ac:dyDescent="0.2">
      <c r="A70" s="3">
        <v>1990</v>
      </c>
      <c r="B70" s="13">
        <v>-3.0599999999999999E-2</v>
      </c>
      <c r="C70" s="13">
        <v>7.6300000000000007E-2</v>
      </c>
      <c r="D70" s="13">
        <v>6.2399999999999997E-2</v>
      </c>
      <c r="E70" s="14"/>
      <c r="F70" s="14"/>
      <c r="G70" s="14"/>
    </row>
    <row r="71" spans="1:7" x14ac:dyDescent="0.2">
      <c r="A71" s="3">
        <v>1991</v>
      </c>
      <c r="B71" s="13">
        <v>0.30230000000000001</v>
      </c>
      <c r="C71" s="13">
        <v>6.7400000000000002E-2</v>
      </c>
      <c r="D71" s="13">
        <v>0.15</v>
      </c>
      <c r="E71" s="14"/>
      <c r="F71" s="14"/>
      <c r="G71" s="14"/>
    </row>
    <row r="72" spans="1:7" x14ac:dyDescent="0.2">
      <c r="A72" s="3">
        <v>1992</v>
      </c>
      <c r="B72" s="13">
        <v>7.4899999999999994E-2</v>
      </c>
      <c r="C72" s="13">
        <v>4.07E-2</v>
      </c>
      <c r="D72" s="13">
        <v>9.3600000000000003E-2</v>
      </c>
      <c r="E72" s="14"/>
      <c r="F72" s="14"/>
      <c r="G72" s="14"/>
    </row>
    <row r="73" spans="1:7" x14ac:dyDescent="0.2">
      <c r="A73" s="3">
        <v>1993</v>
      </c>
      <c r="B73" s="13">
        <v>9.9699999999999997E-2</v>
      </c>
      <c r="C73" s="13">
        <v>3.2199999999999999E-2</v>
      </c>
      <c r="D73" s="13">
        <v>0.1421</v>
      </c>
      <c r="E73" s="14"/>
      <c r="F73" s="14"/>
      <c r="G73" s="14"/>
    </row>
    <row r="74" spans="1:7" x14ac:dyDescent="0.2">
      <c r="A74" s="3">
        <v>1994</v>
      </c>
      <c r="B74" s="13">
        <v>1.3299999999999999E-2</v>
      </c>
      <c r="C74" s="13">
        <v>3.0599999999999999E-2</v>
      </c>
      <c r="D74" s="13">
        <v>-8.0399999999999999E-2</v>
      </c>
      <c r="E74" s="14"/>
      <c r="F74" s="14"/>
      <c r="G74" s="14"/>
    </row>
    <row r="75" spans="1:7" x14ac:dyDescent="0.2">
      <c r="A75" s="3">
        <v>1995</v>
      </c>
      <c r="B75" s="13">
        <v>0.372</v>
      </c>
      <c r="C75" s="13">
        <v>5.6000000000000001E-2</v>
      </c>
      <c r="D75" s="13">
        <v>0.23480000000000001</v>
      </c>
      <c r="E75" s="14"/>
      <c r="F75" s="14"/>
      <c r="G75" s="14"/>
    </row>
    <row r="76" spans="1:7" x14ac:dyDescent="0.2">
      <c r="A76" s="3">
        <v>1996</v>
      </c>
      <c r="B76" s="13">
        <v>0.2382</v>
      </c>
      <c r="C76" s="13">
        <v>5.1400000000000001E-2</v>
      </c>
      <c r="D76" s="13">
        <v>1.43E-2</v>
      </c>
      <c r="E76" s="14"/>
      <c r="F76" s="14"/>
      <c r="G76" s="14"/>
    </row>
    <row r="77" spans="1:7" x14ac:dyDescent="0.2">
      <c r="A77" s="3">
        <v>1997</v>
      </c>
      <c r="B77" s="13">
        <v>0.31859999999999999</v>
      </c>
      <c r="C77" s="13">
        <v>4.9099999999999998E-2</v>
      </c>
      <c r="D77" s="13">
        <v>9.9400000000000002E-2</v>
      </c>
      <c r="E77" s="14"/>
      <c r="F77" s="14"/>
      <c r="G77" s="14"/>
    </row>
    <row r="78" spans="1:7" x14ac:dyDescent="0.2">
      <c r="A78" s="3">
        <v>1998</v>
      </c>
      <c r="B78" s="13">
        <v>0.28339999999999999</v>
      </c>
      <c r="C78" s="13">
        <v>5.16E-2</v>
      </c>
      <c r="D78" s="13">
        <v>0.1492</v>
      </c>
      <c r="E78" s="14"/>
      <c r="F78" s="14"/>
      <c r="G78" s="14"/>
    </row>
    <row r="79" spans="1:7" x14ac:dyDescent="0.2">
      <c r="A79" s="3">
        <v>1999</v>
      </c>
      <c r="B79" s="13">
        <v>0.2089</v>
      </c>
      <c r="C79" s="13">
        <v>4.3900000000000002E-2</v>
      </c>
      <c r="D79" s="13">
        <v>-8.2500000000000004E-2</v>
      </c>
      <c r="E79" s="14"/>
      <c r="F79" s="14"/>
      <c r="G79" s="14"/>
    </row>
    <row r="80" spans="1:7" x14ac:dyDescent="0.2">
      <c r="A80" s="3">
        <v>2000</v>
      </c>
      <c r="B80" s="13">
        <v>-9.0300000000000005E-2</v>
      </c>
      <c r="C80" s="13">
        <v>5.3699999999999998E-2</v>
      </c>
      <c r="D80" s="13">
        <v>0.1666</v>
      </c>
      <c r="E80" s="14"/>
      <c r="F80" s="14"/>
      <c r="G80" s="14"/>
    </row>
    <row r="81" spans="1:7" x14ac:dyDescent="0.2">
      <c r="A81" s="3">
        <v>2001</v>
      </c>
      <c r="B81" s="13">
        <v>-0.11849999999999999</v>
      </c>
      <c r="C81" s="13">
        <v>5.7299999999999997E-2</v>
      </c>
      <c r="D81" s="13">
        <v>5.57E-2</v>
      </c>
      <c r="E81" s="14"/>
      <c r="F81" s="14"/>
      <c r="G81" s="14"/>
    </row>
    <row r="82" spans="1:7" x14ac:dyDescent="0.2">
      <c r="A82" s="3">
        <v>2002</v>
      </c>
      <c r="B82" s="13">
        <v>-0.221</v>
      </c>
      <c r="C82" s="13">
        <v>0.1784</v>
      </c>
      <c r="D82" s="13">
        <v>3.8300000000000001E-2</v>
      </c>
    </row>
    <row r="83" spans="1:7" x14ac:dyDescent="0.2">
      <c r="A83" s="3">
        <v>2003</v>
      </c>
      <c r="B83" s="13">
        <v>0.2868</v>
      </c>
      <c r="C83" s="13">
        <v>1.4500000000000001E-2</v>
      </c>
      <c r="D83" s="13">
        <v>1.6500000000000001E-2</v>
      </c>
    </row>
    <row r="84" spans="1:7" x14ac:dyDescent="0.2">
      <c r="A84" s="3">
        <v>2004</v>
      </c>
      <c r="B84" s="13">
        <v>0.10879999999999999</v>
      </c>
      <c r="C84" s="13">
        <v>8.5099999999999995E-2</v>
      </c>
      <c r="D84" s="13">
        <v>1.0200000000000001E-2</v>
      </c>
      <c r="F84" s="13"/>
      <c r="G84" s="13"/>
    </row>
    <row r="85" spans="1:7" x14ac:dyDescent="0.2">
      <c r="A85" s="3">
        <v>2005</v>
      </c>
      <c r="B85" s="13">
        <v>4.9099999999999998E-2</v>
      </c>
      <c r="C85" s="13">
        <v>7.8100000000000003E-2</v>
      </c>
      <c r="D85" s="13">
        <v>1.2E-2</v>
      </c>
      <c r="F85" s="13"/>
      <c r="G85" s="13"/>
    </row>
    <row r="86" spans="1:7" x14ac:dyDescent="0.2">
      <c r="A86" s="3">
        <v>2006</v>
      </c>
      <c r="B86" s="13">
        <v>0.15790000000000001</v>
      </c>
      <c r="C86" s="13">
        <v>1.1900000000000001E-2</v>
      </c>
      <c r="D86" s="13">
        <v>2.98E-2</v>
      </c>
      <c r="F86" s="13"/>
      <c r="G86" s="13"/>
    </row>
    <row r="87" spans="1:7" x14ac:dyDescent="0.2">
      <c r="A87" s="3">
        <v>2007</v>
      </c>
      <c r="B87" s="13">
        <v>5.4899999999999997E-2</v>
      </c>
      <c r="C87" s="13">
        <v>9.8799999999999999E-2</v>
      </c>
      <c r="D87" s="13">
        <v>4.6600000000000003E-2</v>
      </c>
    </row>
    <row r="88" spans="1:7" x14ac:dyDescent="0.2">
      <c r="A88" s="3">
        <v>2008</v>
      </c>
      <c r="B88" s="13">
        <v>-0.37</v>
      </c>
      <c r="C88" s="13">
        <v>0.25869999999999999</v>
      </c>
      <c r="D88" s="13">
        <v>1.6E-2</v>
      </c>
    </row>
    <row r="89" spans="1:7" x14ac:dyDescent="0.2">
      <c r="A89" s="3">
        <v>2009</v>
      </c>
      <c r="B89" s="13">
        <v>0.2646</v>
      </c>
      <c r="C89" s="13">
        <v>-0.14899999999999999</v>
      </c>
      <c r="D89" s="13">
        <v>1E-3</v>
      </c>
      <c r="F89" s="13"/>
      <c r="G89" s="13"/>
    </row>
    <row r="90" spans="1:7" x14ac:dyDescent="0.2">
      <c r="B90" s="13"/>
      <c r="C90" s="13"/>
      <c r="D90" s="13"/>
      <c r="F90" s="13"/>
      <c r="G90" s="13"/>
    </row>
    <row r="91" spans="1:7" x14ac:dyDescent="0.2">
      <c r="B91" s="13"/>
      <c r="C91" s="13"/>
      <c r="D91" s="13"/>
      <c r="F91" s="13"/>
      <c r="G91" s="13"/>
    </row>
  </sheetData>
  <conditionalFormatting sqref="B8:D89">
    <cfRule type="iconSet" priority="1">
      <iconSet iconSet="5ArrowsGray" showValue="0">
        <cfvo type="percent" val="0"/>
        <cfvo type="percentile" val="20"/>
        <cfvo type="percentile" val="40"/>
        <cfvo type="percentile" val="60"/>
        <cfvo type="percentile" val="80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AF4D-6693-4797-AC65-ECE1B4F4CB93}">
  <sheetPr codeName="Sheet18">
    <pageSetUpPr fitToPage="1"/>
  </sheetPr>
  <dimension ref="A5:G91"/>
  <sheetViews>
    <sheetView topLeftCell="A8" workbookViewId="0">
      <selection activeCell="B19" sqref="B19"/>
    </sheetView>
  </sheetViews>
  <sheetFormatPr defaultRowHeight="12.75" x14ac:dyDescent="0.2"/>
  <cols>
    <col min="1" max="1" width="19.28515625" style="3" customWidth="1"/>
    <col min="2" max="2" width="11.140625" style="3" customWidth="1"/>
    <col min="3" max="3" width="9.5703125" style="3" bestFit="1" customWidth="1"/>
    <col min="4" max="4" width="11.140625" style="3" customWidth="1"/>
    <col min="5" max="5" width="10.7109375" style="3" customWidth="1"/>
    <col min="6" max="6" width="12.140625" style="3" customWidth="1"/>
    <col min="7" max="7" width="12.85546875" style="3" customWidth="1"/>
    <col min="8" max="16384" width="9.140625" style="3"/>
  </cols>
  <sheetData>
    <row r="5" spans="1:7" x14ac:dyDescent="0.2">
      <c r="D5" s="3" t="s">
        <v>310</v>
      </c>
    </row>
    <row r="6" spans="1:7" x14ac:dyDescent="0.2">
      <c r="B6" s="3" t="s">
        <v>306</v>
      </c>
    </row>
    <row r="7" spans="1:7" x14ac:dyDescent="0.2">
      <c r="A7" s="3" t="s">
        <v>18</v>
      </c>
      <c r="B7" s="3" t="s">
        <v>307</v>
      </c>
      <c r="C7" s="3" t="s">
        <v>308</v>
      </c>
      <c r="D7" s="3" t="s">
        <v>309</v>
      </c>
    </row>
    <row r="8" spans="1:7" x14ac:dyDescent="0.2">
      <c r="A8" s="3">
        <v>1928</v>
      </c>
      <c r="B8" s="13">
        <v>0.43809999999999999</v>
      </c>
      <c r="C8" s="13">
        <v>3.0800000000000001E-2</v>
      </c>
      <c r="D8" s="13">
        <v>8.3999999999999995E-3</v>
      </c>
      <c r="E8" s="14"/>
      <c r="F8" s="14"/>
      <c r="G8" s="14"/>
    </row>
    <row r="9" spans="1:7" x14ac:dyDescent="0.2">
      <c r="A9" s="3">
        <v>1929</v>
      </c>
      <c r="B9" s="13">
        <v>-8.3000000000000004E-2</v>
      </c>
      <c r="C9" s="13">
        <v>3.1600000000000003E-2</v>
      </c>
      <c r="D9" s="13">
        <v>4.2000000000000003E-2</v>
      </c>
      <c r="E9" s="14"/>
      <c r="F9" s="14"/>
      <c r="G9" s="14"/>
    </row>
    <row r="10" spans="1:7" x14ac:dyDescent="0.2">
      <c r="A10" s="3">
        <v>1930</v>
      </c>
      <c r="B10" s="13">
        <v>-0.25119999999999998</v>
      </c>
      <c r="C10" s="13">
        <v>4.5499999999999999E-2</v>
      </c>
      <c r="D10" s="13">
        <v>4.5400000000000003E-2</v>
      </c>
      <c r="E10" s="14"/>
      <c r="F10" s="14"/>
      <c r="G10" s="14"/>
    </row>
    <row r="11" spans="1:7" x14ac:dyDescent="0.2">
      <c r="A11" s="3">
        <v>1931</v>
      </c>
      <c r="B11" s="13">
        <v>-0.43840000000000001</v>
      </c>
      <c r="C11" s="13">
        <v>2.3099999999999999E-2</v>
      </c>
      <c r="D11" s="13">
        <v>-2.5600000000000001E-2</v>
      </c>
      <c r="E11" s="14"/>
      <c r="F11" s="14"/>
      <c r="G11" s="14"/>
    </row>
    <row r="12" spans="1:7" x14ac:dyDescent="0.2">
      <c r="A12" s="3">
        <v>1932</v>
      </c>
      <c r="B12" s="13">
        <v>-8.6400000000000005E-2</v>
      </c>
      <c r="C12" s="13">
        <v>1.0699999999999999E-2</v>
      </c>
      <c r="D12" s="13">
        <v>8.7900000000000006E-2</v>
      </c>
      <c r="E12" s="14"/>
      <c r="F12" s="14"/>
      <c r="G12" s="14"/>
    </row>
    <row r="13" spans="1:7" x14ac:dyDescent="0.2">
      <c r="A13" s="3">
        <v>1933</v>
      </c>
      <c r="B13" s="13">
        <v>0.49980000000000002</v>
      </c>
      <c r="C13" s="13">
        <v>9.5999999999999992E-3</v>
      </c>
      <c r="D13" s="13">
        <v>1.8599999999999998E-2</v>
      </c>
      <c r="E13" s="14"/>
      <c r="F13" s="14"/>
      <c r="G13" s="14"/>
    </row>
    <row r="14" spans="1:7" x14ac:dyDescent="0.2">
      <c r="A14" s="3">
        <v>1934</v>
      </c>
      <c r="B14" s="13">
        <v>-1.1900000000000001E-2</v>
      </c>
      <c r="C14" s="13">
        <v>3.0000000000000001E-3</v>
      </c>
      <c r="D14" s="13">
        <v>7.9600000000000004E-2</v>
      </c>
      <c r="E14" s="14"/>
      <c r="F14" s="14"/>
      <c r="G14" s="14"/>
    </row>
    <row r="15" spans="1:7" x14ac:dyDescent="0.2">
      <c r="A15" s="3">
        <v>1935</v>
      </c>
      <c r="B15" s="13">
        <v>0.46739999999999998</v>
      </c>
      <c r="C15" s="13">
        <v>2.3E-3</v>
      </c>
      <c r="D15" s="13">
        <v>4.4699999999999997E-2</v>
      </c>
      <c r="E15" s="14"/>
      <c r="F15" s="14"/>
      <c r="G15" s="14"/>
    </row>
    <row r="16" spans="1:7" x14ac:dyDescent="0.2">
      <c r="A16" s="3">
        <v>1936</v>
      </c>
      <c r="B16" s="13">
        <v>0.31940000000000002</v>
      </c>
      <c r="C16" s="13">
        <v>1.5E-3</v>
      </c>
      <c r="D16" s="13">
        <v>5.0200000000000002E-2</v>
      </c>
      <c r="E16" s="14"/>
      <c r="F16" s="14"/>
      <c r="G16" s="14"/>
    </row>
    <row r="17" spans="1:7" x14ac:dyDescent="0.2">
      <c r="A17" s="3">
        <v>1937</v>
      </c>
      <c r="B17" s="13">
        <v>-0.35339999999999999</v>
      </c>
      <c r="C17" s="13">
        <v>1.1999999999999999E-3</v>
      </c>
      <c r="D17" s="13">
        <v>1.38E-2</v>
      </c>
      <c r="E17" s="14"/>
      <c r="F17" s="14"/>
      <c r="G17" s="14"/>
    </row>
    <row r="18" spans="1:7" x14ac:dyDescent="0.2">
      <c r="A18" s="3">
        <v>1938</v>
      </c>
      <c r="B18" s="13">
        <v>0.2928</v>
      </c>
      <c r="C18" s="13">
        <v>1.1000000000000001E-3</v>
      </c>
      <c r="D18" s="13">
        <v>4.2099999999999999E-2</v>
      </c>
      <c r="E18" s="14"/>
      <c r="F18" s="14"/>
      <c r="G18" s="14"/>
    </row>
    <row r="19" spans="1:7" x14ac:dyDescent="0.2">
      <c r="A19" s="3">
        <v>1939</v>
      </c>
      <c r="B19" s="13">
        <v>-1.0999999999999999E-2</v>
      </c>
      <c r="C19" s="13">
        <v>2.9999999999999997E-4</v>
      </c>
      <c r="D19" s="13">
        <v>4.41E-2</v>
      </c>
      <c r="E19" s="14"/>
      <c r="F19" s="14"/>
      <c r="G19" s="14"/>
    </row>
    <row r="20" spans="1:7" x14ac:dyDescent="0.2">
      <c r="A20" s="3">
        <v>1940</v>
      </c>
      <c r="B20" s="13">
        <v>-0.1067</v>
      </c>
      <c r="C20" s="13">
        <v>4.0000000000000002E-4</v>
      </c>
      <c r="D20" s="13">
        <v>5.3999999999999999E-2</v>
      </c>
      <c r="E20" s="14"/>
      <c r="F20" s="14"/>
      <c r="G20" s="14"/>
    </row>
    <row r="21" spans="1:7" x14ac:dyDescent="0.2">
      <c r="A21" s="3">
        <v>1941</v>
      </c>
      <c r="B21" s="13">
        <v>-0.12770000000000001</v>
      </c>
      <c r="C21" s="13">
        <v>2.0000000000000001E-4</v>
      </c>
      <c r="D21" s="13">
        <v>-2.0199999999999999E-2</v>
      </c>
      <c r="E21" s="14"/>
      <c r="F21" s="14"/>
      <c r="G21" s="14"/>
    </row>
    <row r="22" spans="1:7" x14ac:dyDescent="0.2">
      <c r="A22" s="3">
        <v>1942</v>
      </c>
      <c r="B22" s="13">
        <v>0.19170000000000001</v>
      </c>
      <c r="C22" s="13">
        <v>3.3E-3</v>
      </c>
      <c r="D22" s="13">
        <v>2.29E-2</v>
      </c>
      <c r="E22" s="14"/>
      <c r="F22" s="14"/>
      <c r="G22" s="14"/>
    </row>
    <row r="23" spans="1:7" x14ac:dyDescent="0.2">
      <c r="A23" s="3">
        <v>1943</v>
      </c>
      <c r="B23" s="13">
        <v>0.25059999999999999</v>
      </c>
      <c r="C23" s="13">
        <v>3.8E-3</v>
      </c>
      <c r="D23" s="13">
        <v>2.4899999999999999E-2</v>
      </c>
      <c r="E23" s="14"/>
      <c r="F23" s="14"/>
      <c r="G23" s="14"/>
    </row>
    <row r="24" spans="1:7" x14ac:dyDescent="0.2">
      <c r="A24" s="3">
        <v>1944</v>
      </c>
      <c r="B24" s="13">
        <v>0.1903</v>
      </c>
      <c r="C24" s="13">
        <v>3.8E-3</v>
      </c>
      <c r="D24" s="13">
        <v>2.58E-2</v>
      </c>
      <c r="E24" s="14"/>
      <c r="F24" s="14"/>
      <c r="G24" s="14"/>
    </row>
    <row r="25" spans="1:7" x14ac:dyDescent="0.2">
      <c r="A25" s="3">
        <v>1945</v>
      </c>
      <c r="B25" s="13">
        <v>0.35820000000000002</v>
      </c>
      <c r="C25" s="13">
        <v>3.8E-3</v>
      </c>
      <c r="D25" s="13">
        <v>3.7999999999999999E-2</v>
      </c>
      <c r="E25" s="14"/>
      <c r="F25" s="14"/>
      <c r="G25" s="14"/>
    </row>
    <row r="26" spans="1:7" x14ac:dyDescent="0.2">
      <c r="A26" s="3">
        <v>1946</v>
      </c>
      <c r="B26" s="13">
        <v>-8.43E-2</v>
      </c>
      <c r="C26" s="13">
        <v>3.8E-3</v>
      </c>
      <c r="D26" s="13">
        <v>3.1300000000000001E-2</v>
      </c>
      <c r="E26" s="14"/>
      <c r="F26" s="14"/>
      <c r="G26" s="14"/>
    </row>
    <row r="27" spans="1:7" x14ac:dyDescent="0.2">
      <c r="A27" s="3">
        <v>1947</v>
      </c>
      <c r="B27" s="13">
        <v>5.1999999999999998E-2</v>
      </c>
      <c r="C27" s="13">
        <v>3.8E-3</v>
      </c>
      <c r="D27" s="13">
        <v>9.1999999999999998E-3</v>
      </c>
      <c r="E27" s="14"/>
      <c r="F27" s="14"/>
      <c r="G27" s="14"/>
    </row>
    <row r="28" spans="1:7" x14ac:dyDescent="0.2">
      <c r="A28" s="3">
        <v>1948</v>
      </c>
      <c r="B28" s="13">
        <v>5.7000000000000002E-2</v>
      </c>
      <c r="C28" s="13">
        <v>9.4999999999999998E-3</v>
      </c>
      <c r="D28" s="13">
        <v>1.95E-2</v>
      </c>
      <c r="E28" s="14"/>
      <c r="F28" s="14"/>
      <c r="G28" s="14"/>
    </row>
    <row r="29" spans="1:7" x14ac:dyDescent="0.2">
      <c r="A29" s="3">
        <v>1949</v>
      </c>
      <c r="B29" s="13">
        <v>0.183</v>
      </c>
      <c r="C29" s="13">
        <v>1.1599999999999999E-2</v>
      </c>
      <c r="D29" s="13">
        <v>4.6600000000000003E-2</v>
      </c>
      <c r="E29" s="14"/>
      <c r="F29" s="14"/>
      <c r="G29" s="14"/>
    </row>
    <row r="30" spans="1:7" x14ac:dyDescent="0.2">
      <c r="A30" s="3">
        <v>1950</v>
      </c>
      <c r="B30" s="13">
        <v>0.30809999999999998</v>
      </c>
      <c r="C30" s="13">
        <v>1.0999999999999999E-2</v>
      </c>
      <c r="D30" s="13">
        <v>4.3E-3</v>
      </c>
      <c r="E30" s="14"/>
      <c r="F30" s="14"/>
      <c r="G30" s="14"/>
    </row>
    <row r="31" spans="1:7" x14ac:dyDescent="0.2">
      <c r="A31" s="3">
        <v>1951</v>
      </c>
      <c r="B31" s="13">
        <v>0.23680000000000001</v>
      </c>
      <c r="C31" s="13">
        <v>1.34E-2</v>
      </c>
      <c r="D31" s="13">
        <v>-3.0000000000000001E-3</v>
      </c>
      <c r="E31" s="14"/>
      <c r="F31" s="14"/>
      <c r="G31" s="14"/>
    </row>
    <row r="32" spans="1:7" x14ac:dyDescent="0.2">
      <c r="A32" s="3">
        <v>1952</v>
      </c>
      <c r="B32" s="13">
        <v>0.18149999999999999</v>
      </c>
      <c r="C32" s="13">
        <v>1.7299999999999999E-2</v>
      </c>
      <c r="D32" s="13">
        <v>2.2700000000000001E-2</v>
      </c>
      <c r="E32" s="14"/>
      <c r="F32" s="14"/>
      <c r="G32" s="14"/>
    </row>
    <row r="33" spans="1:7" x14ac:dyDescent="0.2">
      <c r="A33" s="3">
        <v>1953</v>
      </c>
      <c r="B33" s="13">
        <v>-1.21E-2</v>
      </c>
      <c r="C33" s="13">
        <v>2.0899999999999998E-2</v>
      </c>
      <c r="D33" s="13">
        <v>4.1399999999999999E-2</v>
      </c>
      <c r="E33" s="14"/>
      <c r="F33" s="14"/>
      <c r="G33" s="14"/>
    </row>
    <row r="34" spans="1:7" x14ac:dyDescent="0.2">
      <c r="A34" s="3">
        <v>1954</v>
      </c>
      <c r="B34" s="13">
        <v>0.52559999999999996</v>
      </c>
      <c r="C34" s="13">
        <v>1.6E-2</v>
      </c>
      <c r="D34" s="13">
        <v>3.2899999999999999E-2</v>
      </c>
      <c r="E34" s="14"/>
      <c r="F34" s="14"/>
      <c r="G34" s="14"/>
    </row>
    <row r="35" spans="1:7" x14ac:dyDescent="0.2">
      <c r="A35" s="3">
        <v>1955</v>
      </c>
      <c r="B35" s="13">
        <v>0.32600000000000001</v>
      </c>
      <c r="C35" s="13">
        <v>1.15E-2</v>
      </c>
      <c r="D35" s="13">
        <v>-1.34E-2</v>
      </c>
      <c r="E35" s="14"/>
      <c r="F35" s="14"/>
      <c r="G35" s="14"/>
    </row>
    <row r="36" spans="1:7" x14ac:dyDescent="0.2">
      <c r="A36" s="3">
        <v>1956</v>
      </c>
      <c r="B36" s="13">
        <v>7.4399999999999994E-2</v>
      </c>
      <c r="C36" s="13">
        <v>2.5399999999999999E-2</v>
      </c>
      <c r="D36" s="13">
        <v>-2.2599999999999999E-2</v>
      </c>
      <c r="E36" s="14"/>
      <c r="F36" s="14"/>
      <c r="G36" s="14"/>
    </row>
    <row r="37" spans="1:7" x14ac:dyDescent="0.2">
      <c r="A37" s="3">
        <v>1957</v>
      </c>
      <c r="B37" s="13">
        <v>-0.1046</v>
      </c>
      <c r="C37" s="13">
        <v>3.2099999999999997E-2</v>
      </c>
      <c r="D37" s="13">
        <v>6.8000000000000005E-2</v>
      </c>
      <c r="E37" s="14"/>
      <c r="F37" s="14"/>
      <c r="G37" s="14"/>
    </row>
    <row r="38" spans="1:7" x14ac:dyDescent="0.2">
      <c r="A38" s="3">
        <v>1958</v>
      </c>
      <c r="B38" s="13">
        <v>0.43719999999999998</v>
      </c>
      <c r="C38" s="13">
        <v>3.04E-2</v>
      </c>
      <c r="D38" s="13">
        <v>-2.1000000000000001E-2</v>
      </c>
      <c r="E38" s="14"/>
      <c r="F38" s="14"/>
      <c r="G38" s="14"/>
    </row>
    <row r="39" spans="1:7" x14ac:dyDescent="0.2">
      <c r="A39" s="3">
        <v>1959</v>
      </c>
      <c r="B39" s="13">
        <v>0.1206</v>
      </c>
      <c r="C39" s="13">
        <v>2.7699999999999999E-2</v>
      </c>
      <c r="D39" s="13">
        <v>-2.6499999999999999E-2</v>
      </c>
      <c r="E39" s="14"/>
      <c r="F39" s="14"/>
      <c r="G39" s="14"/>
    </row>
    <row r="40" spans="1:7" x14ac:dyDescent="0.2">
      <c r="A40" s="3">
        <v>1960</v>
      </c>
      <c r="B40" s="13">
        <v>3.3999999999999998E-3</v>
      </c>
      <c r="C40" s="13">
        <v>4.4900000000000002E-2</v>
      </c>
      <c r="D40" s="13">
        <v>0.1164</v>
      </c>
      <c r="E40" s="14"/>
      <c r="F40" s="14"/>
      <c r="G40" s="14"/>
    </row>
    <row r="41" spans="1:7" x14ac:dyDescent="0.2">
      <c r="A41" s="3">
        <v>1961</v>
      </c>
      <c r="B41" s="13">
        <v>0.26640000000000003</v>
      </c>
      <c r="C41" s="13">
        <v>2.2499999999999999E-2</v>
      </c>
      <c r="D41" s="13">
        <v>2.06E-2</v>
      </c>
      <c r="E41" s="14"/>
      <c r="F41" s="14"/>
      <c r="G41" s="14"/>
    </row>
    <row r="42" spans="1:7" x14ac:dyDescent="0.2">
      <c r="A42" s="3">
        <v>1962</v>
      </c>
      <c r="B42" s="13">
        <v>-8.8099999999999998E-2</v>
      </c>
      <c r="C42" s="13">
        <v>2.5999999999999999E-2</v>
      </c>
      <c r="D42" s="13">
        <v>5.6899999999999999E-2</v>
      </c>
      <c r="E42" s="14"/>
      <c r="F42" s="14"/>
      <c r="G42" s="14"/>
    </row>
    <row r="43" spans="1:7" x14ac:dyDescent="0.2">
      <c r="A43" s="3">
        <v>1963</v>
      </c>
      <c r="B43" s="13">
        <v>0.2261</v>
      </c>
      <c r="C43" s="13">
        <v>2.87E-2</v>
      </c>
      <c r="D43" s="13">
        <v>1.6799999999999999E-2</v>
      </c>
      <c r="E43" s="14"/>
      <c r="F43" s="14"/>
      <c r="G43" s="14"/>
    </row>
    <row r="44" spans="1:7" x14ac:dyDescent="0.2">
      <c r="A44" s="3">
        <v>1964</v>
      </c>
      <c r="B44" s="13">
        <v>0.16420000000000001</v>
      </c>
      <c r="C44" s="13">
        <v>3.5200000000000002E-2</v>
      </c>
      <c r="D44" s="13">
        <v>3.73E-2</v>
      </c>
      <c r="E44" s="14"/>
      <c r="F44" s="14"/>
      <c r="G44" s="14"/>
    </row>
    <row r="45" spans="1:7" x14ac:dyDescent="0.2">
      <c r="A45" s="3">
        <v>1965</v>
      </c>
      <c r="B45" s="13">
        <v>0.124</v>
      </c>
      <c r="C45" s="13">
        <v>3.8399999999999997E-2</v>
      </c>
      <c r="D45" s="13">
        <v>7.1999999999999998E-3</v>
      </c>
      <c r="E45" s="14"/>
      <c r="F45" s="14"/>
      <c r="G45" s="14"/>
    </row>
    <row r="46" spans="1:7" x14ac:dyDescent="0.2">
      <c r="A46" s="3">
        <v>1966</v>
      </c>
      <c r="B46" s="13">
        <v>-9.9699999999999997E-2</v>
      </c>
      <c r="C46" s="13">
        <v>4.3799999999999999E-2</v>
      </c>
      <c r="D46" s="13">
        <v>2.9100000000000001E-2</v>
      </c>
      <c r="E46" s="14"/>
      <c r="F46" s="14"/>
      <c r="G46" s="14"/>
    </row>
    <row r="47" spans="1:7" x14ac:dyDescent="0.2">
      <c r="A47" s="3">
        <v>1967</v>
      </c>
      <c r="B47" s="13">
        <v>0.23799999999999999</v>
      </c>
      <c r="C47" s="13">
        <v>4.9599999999999998E-2</v>
      </c>
      <c r="D47" s="13">
        <v>-1.5800000000000002E-2</v>
      </c>
      <c r="E47" s="14"/>
      <c r="F47" s="14"/>
      <c r="G47" s="14"/>
    </row>
    <row r="48" spans="1:7" x14ac:dyDescent="0.2">
      <c r="A48" s="3">
        <v>1968</v>
      </c>
      <c r="B48" s="13">
        <v>0.1081</v>
      </c>
      <c r="C48" s="13">
        <v>4.9700000000000001E-2</v>
      </c>
      <c r="D48" s="13">
        <v>3.27E-2</v>
      </c>
      <c r="E48" s="14"/>
      <c r="F48" s="14"/>
      <c r="G48" s="14"/>
    </row>
    <row r="49" spans="1:7" x14ac:dyDescent="0.2">
      <c r="A49" s="3">
        <v>1969</v>
      </c>
      <c r="B49" s="13">
        <v>-8.2400000000000001E-2</v>
      </c>
      <c r="C49" s="13">
        <v>5.96E-2</v>
      </c>
      <c r="D49" s="13">
        <v>-5.0099999999999999E-2</v>
      </c>
      <c r="E49" s="14"/>
      <c r="F49" s="14"/>
      <c r="G49" s="14"/>
    </row>
    <row r="50" spans="1:7" x14ac:dyDescent="0.2">
      <c r="A50" s="3">
        <v>1970</v>
      </c>
      <c r="B50" s="13">
        <v>3.56E-2</v>
      </c>
      <c r="C50" s="13">
        <v>7.8200000000000006E-2</v>
      </c>
      <c r="D50" s="13">
        <v>0.16750000000000001</v>
      </c>
      <c r="E50" s="14"/>
      <c r="F50" s="14"/>
      <c r="G50" s="14"/>
    </row>
    <row r="51" spans="1:7" x14ac:dyDescent="0.2">
      <c r="A51" s="3">
        <v>1971</v>
      </c>
      <c r="B51" s="13">
        <v>0.14219999999999999</v>
      </c>
      <c r="C51" s="13">
        <v>4.87E-2</v>
      </c>
      <c r="D51" s="13">
        <v>9.7900000000000001E-2</v>
      </c>
      <c r="E51" s="14"/>
      <c r="F51" s="14"/>
      <c r="G51" s="14"/>
    </row>
    <row r="52" spans="1:7" x14ac:dyDescent="0.2">
      <c r="A52" s="3">
        <v>1972</v>
      </c>
      <c r="B52" s="13">
        <v>0.18759999999999999</v>
      </c>
      <c r="C52" s="13">
        <v>4.0099999999999997E-2</v>
      </c>
      <c r="D52" s="13">
        <v>2.8199999999999999E-2</v>
      </c>
      <c r="E52" s="14"/>
      <c r="F52" s="14"/>
      <c r="G52" s="14"/>
    </row>
    <row r="53" spans="1:7" x14ac:dyDescent="0.2">
      <c r="A53" s="3">
        <v>1973</v>
      </c>
      <c r="B53" s="13">
        <v>-0.1431</v>
      </c>
      <c r="C53" s="13">
        <v>5.0700000000000002E-2</v>
      </c>
      <c r="D53" s="13">
        <v>3.6600000000000001E-2</v>
      </c>
      <c r="E53" s="14"/>
      <c r="F53" s="14"/>
      <c r="G53" s="14"/>
    </row>
    <row r="54" spans="1:7" x14ac:dyDescent="0.2">
      <c r="A54" s="3">
        <v>1974</v>
      </c>
      <c r="B54" s="13">
        <v>-0.25900000000000001</v>
      </c>
      <c r="C54" s="13">
        <v>7.4499999999999997E-2</v>
      </c>
      <c r="D54" s="13">
        <v>1.9900000000000001E-2</v>
      </c>
      <c r="E54" s="14"/>
      <c r="F54" s="14"/>
      <c r="G54" s="14"/>
    </row>
    <row r="55" spans="1:7" x14ac:dyDescent="0.2">
      <c r="A55" s="3">
        <v>1975</v>
      </c>
      <c r="B55" s="13">
        <v>0.37</v>
      </c>
      <c r="C55" s="13">
        <v>7.1499999999999994E-2</v>
      </c>
      <c r="D55" s="13">
        <v>3.61E-2</v>
      </c>
      <c r="E55" s="14"/>
      <c r="F55" s="14"/>
      <c r="G55" s="14"/>
    </row>
    <row r="56" spans="1:7" x14ac:dyDescent="0.2">
      <c r="A56" s="3">
        <v>1976</v>
      </c>
      <c r="B56" s="13">
        <v>0.23830000000000001</v>
      </c>
      <c r="C56" s="13">
        <v>5.4399999999999997E-2</v>
      </c>
      <c r="D56" s="13">
        <v>0.1598</v>
      </c>
      <c r="E56" s="14"/>
      <c r="F56" s="14"/>
      <c r="G56" s="14"/>
    </row>
    <row r="57" spans="1:7" x14ac:dyDescent="0.2">
      <c r="A57" s="3">
        <v>1977</v>
      </c>
      <c r="B57" s="13">
        <v>-6.9800000000000001E-2</v>
      </c>
      <c r="C57" s="13">
        <v>4.3499999999999997E-2</v>
      </c>
      <c r="D57" s="13">
        <v>1.29E-2</v>
      </c>
      <c r="E57" s="14"/>
      <c r="F57" s="14"/>
      <c r="G57" s="14"/>
    </row>
    <row r="58" spans="1:7" x14ac:dyDescent="0.2">
      <c r="A58" s="3">
        <v>1978</v>
      </c>
      <c r="B58" s="13">
        <v>6.5100000000000005E-2</v>
      </c>
      <c r="C58" s="13">
        <v>6.0699999999999997E-2</v>
      </c>
      <c r="D58" s="13">
        <v>-7.7999999999999996E-3</v>
      </c>
      <c r="E58" s="14"/>
      <c r="F58" s="14"/>
      <c r="G58" s="14"/>
    </row>
    <row r="59" spans="1:7" x14ac:dyDescent="0.2">
      <c r="A59" s="3">
        <v>1979</v>
      </c>
      <c r="B59" s="13">
        <v>0.1852</v>
      </c>
      <c r="C59" s="13">
        <v>9.0800000000000006E-2</v>
      </c>
      <c r="D59" s="13">
        <v>6.7000000000000002E-3</v>
      </c>
      <c r="E59" s="14"/>
      <c r="F59" s="14"/>
      <c r="G59" s="14"/>
    </row>
    <row r="60" spans="1:7" x14ac:dyDescent="0.2">
      <c r="A60" s="3">
        <v>1980</v>
      </c>
      <c r="B60" s="13">
        <v>0.31740000000000002</v>
      </c>
      <c r="C60" s="13">
        <v>0.12039999999999999</v>
      </c>
      <c r="D60" s="13">
        <v>-2.9899999999999999E-2</v>
      </c>
      <c r="E60" s="14"/>
      <c r="F60" s="14"/>
      <c r="G60" s="14"/>
    </row>
    <row r="61" spans="1:7" x14ac:dyDescent="0.2">
      <c r="A61" s="3">
        <v>1981</v>
      </c>
      <c r="B61" s="13">
        <v>-4.7E-2</v>
      </c>
      <c r="C61" s="13">
        <v>0.15490000000000001</v>
      </c>
      <c r="D61" s="13">
        <v>8.2000000000000003E-2</v>
      </c>
      <c r="E61" s="14"/>
      <c r="F61" s="14"/>
      <c r="G61" s="14"/>
    </row>
    <row r="62" spans="1:7" x14ac:dyDescent="0.2">
      <c r="A62" s="3">
        <v>1982</v>
      </c>
      <c r="B62" s="13">
        <v>0.20419999999999999</v>
      </c>
      <c r="C62" s="13">
        <v>0.1085</v>
      </c>
      <c r="D62" s="13">
        <v>0.3281</v>
      </c>
      <c r="E62" s="14"/>
      <c r="F62" s="14"/>
      <c r="G62" s="14"/>
    </row>
    <row r="63" spans="1:7" x14ac:dyDescent="0.2">
      <c r="A63" s="3">
        <v>1983</v>
      </c>
      <c r="B63" s="13">
        <v>0.22339999999999999</v>
      </c>
      <c r="C63" s="13">
        <v>7.9399999999999998E-2</v>
      </c>
      <c r="D63" s="13">
        <v>3.2000000000000001E-2</v>
      </c>
      <c r="E63" s="14"/>
      <c r="F63" s="14"/>
      <c r="G63" s="14"/>
    </row>
    <row r="64" spans="1:7" x14ac:dyDescent="0.2">
      <c r="A64" s="3">
        <v>1984</v>
      </c>
      <c r="B64" s="13">
        <v>6.1499999999999999E-2</v>
      </c>
      <c r="C64" s="13">
        <v>0.09</v>
      </c>
      <c r="D64" s="13">
        <v>0.13730000000000001</v>
      </c>
      <c r="E64" s="14"/>
      <c r="F64" s="14"/>
      <c r="G64" s="14"/>
    </row>
    <row r="65" spans="1:7" x14ac:dyDescent="0.2">
      <c r="A65" s="3">
        <v>1985</v>
      </c>
      <c r="B65" s="13">
        <v>0.31240000000000001</v>
      </c>
      <c r="C65" s="13">
        <v>8.0600000000000005E-2</v>
      </c>
      <c r="D65" s="13">
        <v>0.2571</v>
      </c>
      <c r="E65" s="14"/>
      <c r="F65" s="14"/>
      <c r="G65" s="14"/>
    </row>
    <row r="66" spans="1:7" x14ac:dyDescent="0.2">
      <c r="A66" s="3">
        <v>1986</v>
      </c>
      <c r="B66" s="13">
        <v>0.18490000000000001</v>
      </c>
      <c r="C66" s="13">
        <v>7.0999999999999994E-2</v>
      </c>
      <c r="D66" s="13">
        <v>0.24279999999999999</v>
      </c>
      <c r="E66" s="14"/>
      <c r="F66" s="14"/>
      <c r="G66" s="14"/>
    </row>
    <row r="67" spans="1:7" x14ac:dyDescent="0.2">
      <c r="A67" s="3">
        <v>1987</v>
      </c>
      <c r="B67" s="13">
        <v>5.8099999999999999E-2</v>
      </c>
      <c r="C67" s="13">
        <v>5.5300000000000002E-2</v>
      </c>
      <c r="D67" s="13">
        <v>-4.9599999999999998E-2</v>
      </c>
      <c r="E67" s="14"/>
      <c r="F67" s="14"/>
      <c r="G67" s="14"/>
    </row>
    <row r="68" spans="1:7" x14ac:dyDescent="0.2">
      <c r="A68" s="3">
        <v>1988</v>
      </c>
      <c r="B68" s="13">
        <v>0.16539999999999999</v>
      </c>
      <c r="C68" s="13">
        <v>5.7700000000000001E-2</v>
      </c>
      <c r="D68" s="13">
        <v>8.2199999999999995E-2</v>
      </c>
      <c r="E68" s="14"/>
      <c r="F68" s="14"/>
      <c r="G68" s="14"/>
    </row>
    <row r="69" spans="1:7" x14ac:dyDescent="0.2">
      <c r="A69" s="3">
        <v>1989</v>
      </c>
      <c r="B69" s="13">
        <v>0.31480000000000002</v>
      </c>
      <c r="C69" s="13">
        <v>8.0699999999999994E-2</v>
      </c>
      <c r="D69" s="13">
        <v>0.1769</v>
      </c>
      <c r="E69" s="14"/>
      <c r="F69" s="14"/>
      <c r="G69" s="14"/>
    </row>
    <row r="70" spans="1:7" x14ac:dyDescent="0.2">
      <c r="A70" s="3">
        <v>1990</v>
      </c>
      <c r="B70" s="13">
        <v>-3.0599999999999999E-2</v>
      </c>
      <c r="C70" s="13">
        <v>7.6300000000000007E-2</v>
      </c>
      <c r="D70" s="13">
        <v>6.2399999999999997E-2</v>
      </c>
      <c r="E70" s="14"/>
      <c r="F70" s="14"/>
      <c r="G70" s="14"/>
    </row>
    <row r="71" spans="1:7" x14ac:dyDescent="0.2">
      <c r="A71" s="3">
        <v>1991</v>
      </c>
      <c r="B71" s="13">
        <v>0.30230000000000001</v>
      </c>
      <c r="C71" s="13">
        <v>6.7400000000000002E-2</v>
      </c>
      <c r="D71" s="13">
        <v>0.15</v>
      </c>
      <c r="E71" s="14"/>
      <c r="F71" s="14"/>
      <c r="G71" s="14"/>
    </row>
    <row r="72" spans="1:7" x14ac:dyDescent="0.2">
      <c r="A72" s="3">
        <v>1992</v>
      </c>
      <c r="B72" s="13">
        <v>7.4899999999999994E-2</v>
      </c>
      <c r="C72" s="13">
        <v>4.07E-2</v>
      </c>
      <c r="D72" s="13">
        <v>9.3600000000000003E-2</v>
      </c>
      <c r="E72" s="14"/>
      <c r="F72" s="14"/>
      <c r="G72" s="14"/>
    </row>
    <row r="73" spans="1:7" x14ac:dyDescent="0.2">
      <c r="A73" s="3">
        <v>1993</v>
      </c>
      <c r="B73" s="13">
        <v>9.9699999999999997E-2</v>
      </c>
      <c r="C73" s="13">
        <v>3.2199999999999999E-2</v>
      </c>
      <c r="D73" s="13">
        <v>0.1421</v>
      </c>
      <c r="E73" s="14"/>
      <c r="F73" s="14"/>
      <c r="G73" s="14"/>
    </row>
    <row r="74" spans="1:7" x14ac:dyDescent="0.2">
      <c r="A74" s="3">
        <v>1994</v>
      </c>
      <c r="B74" s="13">
        <v>1.3299999999999999E-2</v>
      </c>
      <c r="C74" s="13">
        <v>3.0599999999999999E-2</v>
      </c>
      <c r="D74" s="13">
        <v>-8.0399999999999999E-2</v>
      </c>
      <c r="E74" s="14"/>
      <c r="F74" s="14"/>
      <c r="G74" s="14"/>
    </row>
    <row r="75" spans="1:7" x14ac:dyDescent="0.2">
      <c r="A75" s="3">
        <v>1995</v>
      </c>
      <c r="B75" s="13">
        <v>0.372</v>
      </c>
      <c r="C75" s="13">
        <v>5.6000000000000001E-2</v>
      </c>
      <c r="D75" s="13">
        <v>0.23480000000000001</v>
      </c>
      <c r="E75" s="14"/>
      <c r="F75" s="14"/>
      <c r="G75" s="14"/>
    </row>
    <row r="76" spans="1:7" x14ac:dyDescent="0.2">
      <c r="A76" s="3">
        <v>1996</v>
      </c>
      <c r="B76" s="13">
        <v>0.2382</v>
      </c>
      <c r="C76" s="13">
        <v>5.1400000000000001E-2</v>
      </c>
      <c r="D76" s="13">
        <v>1.43E-2</v>
      </c>
      <c r="E76" s="14"/>
      <c r="F76" s="14"/>
      <c r="G76" s="14"/>
    </row>
    <row r="77" spans="1:7" x14ac:dyDescent="0.2">
      <c r="A77" s="3">
        <v>1997</v>
      </c>
      <c r="B77" s="13">
        <v>0.31859999999999999</v>
      </c>
      <c r="C77" s="13">
        <v>4.9099999999999998E-2</v>
      </c>
      <c r="D77" s="13">
        <v>9.9400000000000002E-2</v>
      </c>
      <c r="E77" s="14"/>
      <c r="F77" s="14"/>
      <c r="G77" s="14"/>
    </row>
    <row r="78" spans="1:7" x14ac:dyDescent="0.2">
      <c r="A78" s="3">
        <v>1998</v>
      </c>
      <c r="B78" s="13">
        <v>0.28339999999999999</v>
      </c>
      <c r="C78" s="13">
        <v>5.16E-2</v>
      </c>
      <c r="D78" s="13">
        <v>0.1492</v>
      </c>
      <c r="E78" s="14"/>
      <c r="F78" s="14"/>
      <c r="G78" s="14"/>
    </row>
    <row r="79" spans="1:7" x14ac:dyDescent="0.2">
      <c r="A79" s="3">
        <v>1999</v>
      </c>
      <c r="B79" s="13">
        <v>0.2089</v>
      </c>
      <c r="C79" s="13">
        <v>4.3900000000000002E-2</v>
      </c>
      <c r="D79" s="13">
        <v>-8.2500000000000004E-2</v>
      </c>
      <c r="E79" s="14"/>
      <c r="F79" s="14"/>
      <c r="G79" s="14"/>
    </row>
    <row r="80" spans="1:7" x14ac:dyDescent="0.2">
      <c r="A80" s="3">
        <v>2000</v>
      </c>
      <c r="B80" s="13">
        <v>-9.0300000000000005E-2</v>
      </c>
      <c r="C80" s="13">
        <v>5.3699999999999998E-2</v>
      </c>
      <c r="D80" s="13">
        <v>0.1666</v>
      </c>
      <c r="E80" s="14"/>
      <c r="F80" s="14"/>
      <c r="G80" s="14"/>
    </row>
    <row r="81" spans="1:7" x14ac:dyDescent="0.2">
      <c r="A81" s="3">
        <v>2001</v>
      </c>
      <c r="B81" s="13">
        <v>-0.11849999999999999</v>
      </c>
      <c r="C81" s="13">
        <v>5.7299999999999997E-2</v>
      </c>
      <c r="D81" s="13">
        <v>5.57E-2</v>
      </c>
      <c r="E81" s="14"/>
      <c r="F81" s="14"/>
      <c r="G81" s="14"/>
    </row>
    <row r="82" spans="1:7" x14ac:dyDescent="0.2">
      <c r="A82" s="3">
        <v>2002</v>
      </c>
      <c r="B82" s="13">
        <v>-0.221</v>
      </c>
      <c r="C82" s="13">
        <v>0.1784</v>
      </c>
      <c r="D82" s="13">
        <v>3.8300000000000001E-2</v>
      </c>
    </row>
    <row r="83" spans="1:7" x14ac:dyDescent="0.2">
      <c r="A83" s="3">
        <v>2003</v>
      </c>
      <c r="B83" s="13">
        <v>0.2868</v>
      </c>
      <c r="C83" s="13">
        <v>1.4500000000000001E-2</v>
      </c>
      <c r="D83" s="13">
        <v>1.6500000000000001E-2</v>
      </c>
    </row>
    <row r="84" spans="1:7" x14ac:dyDescent="0.2">
      <c r="A84" s="3">
        <v>2004</v>
      </c>
      <c r="B84" s="13">
        <v>0.10879999999999999</v>
      </c>
      <c r="C84" s="13">
        <v>8.5099999999999995E-2</v>
      </c>
      <c r="D84" s="13">
        <v>1.0200000000000001E-2</v>
      </c>
      <c r="F84" s="13"/>
      <c r="G84" s="13"/>
    </row>
    <row r="85" spans="1:7" x14ac:dyDescent="0.2">
      <c r="A85" s="3">
        <v>2005</v>
      </c>
      <c r="B85" s="13">
        <v>4.9099999999999998E-2</v>
      </c>
      <c r="C85" s="13">
        <v>7.8100000000000003E-2</v>
      </c>
      <c r="D85" s="13">
        <v>1.2E-2</v>
      </c>
      <c r="F85" s="13"/>
      <c r="G85" s="13"/>
    </row>
    <row r="86" spans="1:7" x14ac:dyDescent="0.2">
      <c r="A86" s="3">
        <v>2006</v>
      </c>
      <c r="B86" s="13">
        <v>0.15790000000000001</v>
      </c>
      <c r="C86" s="13">
        <v>1.1900000000000001E-2</v>
      </c>
      <c r="D86" s="13">
        <v>2.98E-2</v>
      </c>
      <c r="F86" s="13"/>
      <c r="G86" s="13"/>
    </row>
    <row r="87" spans="1:7" x14ac:dyDescent="0.2">
      <c r="A87" s="3">
        <v>2007</v>
      </c>
      <c r="B87" s="13">
        <v>5.4899999999999997E-2</v>
      </c>
      <c r="C87" s="13">
        <v>9.8799999999999999E-2</v>
      </c>
      <c r="D87" s="13">
        <v>4.6600000000000003E-2</v>
      </c>
    </row>
    <row r="88" spans="1:7" x14ac:dyDescent="0.2">
      <c r="A88" s="3">
        <v>2008</v>
      </c>
      <c r="B88" s="13">
        <v>-0.37</v>
      </c>
      <c r="C88" s="13">
        <v>0.25869999999999999</v>
      </c>
      <c r="D88" s="13">
        <v>1.6E-2</v>
      </c>
    </row>
    <row r="89" spans="1:7" x14ac:dyDescent="0.2">
      <c r="A89" s="3">
        <v>2009</v>
      </c>
      <c r="B89" s="13">
        <v>0.2646</v>
      </c>
      <c r="C89" s="13">
        <v>-0.14899999999999999</v>
      </c>
      <c r="D89" s="13">
        <v>1E-3</v>
      </c>
      <c r="F89" s="13"/>
      <c r="G89" s="13"/>
    </row>
    <row r="90" spans="1:7" x14ac:dyDescent="0.2">
      <c r="B90" s="13"/>
      <c r="C90" s="13"/>
      <c r="D90" s="13"/>
      <c r="F90" s="13"/>
      <c r="G90" s="13"/>
    </row>
    <row r="91" spans="1:7" x14ac:dyDescent="0.2">
      <c r="B91" s="13"/>
      <c r="C91" s="13"/>
      <c r="D91" s="13"/>
      <c r="F91" s="13"/>
      <c r="G91" s="13"/>
    </row>
  </sheetData>
  <conditionalFormatting sqref="B8:D89">
    <cfRule type="iconSet" priority="2">
      <iconSet iconSet="3Arrows">
        <cfvo type="percent" val="0"/>
        <cfvo type="num" val="-0.05"/>
        <cfvo type="num" val="0.1"/>
      </iconSet>
    </cfRule>
  </conditionalFormatting>
  <conditionalFormatting sqref="B82:D89">
    <cfRule type="iconSet" priority="1">
      <iconSet iconSet="3Arrows">
        <cfvo type="percent" val="0"/>
        <cfvo type="num" val="-0.05"/>
        <cfvo type="num" val="0.1"/>
      </iconSet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A215-E7DA-491A-8176-DB965E3A898B}">
  <sheetPr codeName="Sheet19">
    <pageSetUpPr fitToPage="1"/>
  </sheetPr>
  <dimension ref="A6:G91"/>
  <sheetViews>
    <sheetView topLeftCell="A6" workbookViewId="0">
      <selection activeCell="I96" sqref="I96"/>
    </sheetView>
  </sheetViews>
  <sheetFormatPr defaultRowHeight="12.75" x14ac:dyDescent="0.2"/>
  <cols>
    <col min="1" max="1" width="19.28515625" style="3" customWidth="1"/>
    <col min="2" max="2" width="11.140625" style="3" customWidth="1"/>
    <col min="3" max="3" width="9.5703125" style="3" bestFit="1" customWidth="1"/>
    <col min="4" max="4" width="11.140625" style="3" customWidth="1"/>
    <col min="5" max="5" width="10.7109375" style="3" customWidth="1"/>
    <col min="6" max="6" width="12.140625" style="3" customWidth="1"/>
    <col min="7" max="7" width="12.85546875" style="3" customWidth="1"/>
    <col min="8" max="16384" width="9.140625" style="3"/>
  </cols>
  <sheetData>
    <row r="6" spans="1:7" x14ac:dyDescent="0.2">
      <c r="B6" s="3" t="s">
        <v>306</v>
      </c>
    </row>
    <row r="7" spans="1:7" x14ac:dyDescent="0.2">
      <c r="A7" s="3" t="s">
        <v>18</v>
      </c>
      <c r="B7" s="3" t="s">
        <v>307</v>
      </c>
      <c r="C7" s="3" t="s">
        <v>308</v>
      </c>
      <c r="D7" s="3" t="s">
        <v>309</v>
      </c>
    </row>
    <row r="8" spans="1:7" x14ac:dyDescent="0.2">
      <c r="A8" s="3">
        <v>1928</v>
      </c>
      <c r="B8" s="13">
        <v>0.43809999999999999</v>
      </c>
      <c r="C8" s="13">
        <v>3.0800000000000001E-2</v>
      </c>
      <c r="D8" s="13">
        <v>8.3999999999999995E-3</v>
      </c>
      <c r="E8" s="14"/>
      <c r="F8" s="14"/>
      <c r="G8" s="14"/>
    </row>
    <row r="9" spans="1:7" x14ac:dyDescent="0.2">
      <c r="A9" s="3">
        <v>1929</v>
      </c>
      <c r="B9" s="13">
        <v>-8.3000000000000004E-2</v>
      </c>
      <c r="C9" s="13">
        <v>3.1600000000000003E-2</v>
      </c>
      <c r="D9" s="13">
        <v>4.2000000000000003E-2</v>
      </c>
      <c r="E9" s="14"/>
      <c r="F9" s="14"/>
      <c r="G9" s="14"/>
    </row>
    <row r="10" spans="1:7" x14ac:dyDescent="0.2">
      <c r="A10" s="3">
        <v>1930</v>
      </c>
      <c r="B10" s="13">
        <v>-0.25119999999999998</v>
      </c>
      <c r="C10" s="13">
        <v>4.5499999999999999E-2</v>
      </c>
      <c r="D10" s="13">
        <v>4.5400000000000003E-2</v>
      </c>
      <c r="E10" s="14"/>
      <c r="F10" s="14"/>
      <c r="G10" s="14"/>
    </row>
    <row r="11" spans="1:7" x14ac:dyDescent="0.2">
      <c r="A11" s="3">
        <v>1931</v>
      </c>
      <c r="B11" s="13">
        <v>-0.43840000000000001</v>
      </c>
      <c r="C11" s="13">
        <v>2.3099999999999999E-2</v>
      </c>
      <c r="D11" s="13">
        <v>-2.5600000000000001E-2</v>
      </c>
      <c r="E11" s="14"/>
      <c r="F11" s="14"/>
      <c r="G11" s="14"/>
    </row>
    <row r="12" spans="1:7" x14ac:dyDescent="0.2">
      <c r="A12" s="3">
        <v>1932</v>
      </c>
      <c r="B12" s="13">
        <v>-8.6400000000000005E-2</v>
      </c>
      <c r="C12" s="13">
        <v>1.0699999999999999E-2</v>
      </c>
      <c r="D12" s="13">
        <v>8.7900000000000006E-2</v>
      </c>
      <c r="E12" s="14"/>
      <c r="F12" s="14"/>
      <c r="G12" s="14"/>
    </row>
    <row r="13" spans="1:7" x14ac:dyDescent="0.2">
      <c r="A13" s="3">
        <v>1933</v>
      </c>
      <c r="B13" s="13">
        <v>0.49980000000000002</v>
      </c>
      <c r="C13" s="13">
        <v>9.5999999999999992E-3</v>
      </c>
      <c r="D13" s="13">
        <v>1.8599999999999998E-2</v>
      </c>
      <c r="E13" s="14"/>
      <c r="F13" s="14"/>
      <c r="G13" s="14"/>
    </row>
    <row r="14" spans="1:7" x14ac:dyDescent="0.2">
      <c r="A14" s="3">
        <v>1934</v>
      </c>
      <c r="B14" s="13">
        <v>-1.1900000000000001E-2</v>
      </c>
      <c r="C14" s="13">
        <v>3.0000000000000001E-3</v>
      </c>
      <c r="D14" s="13">
        <v>7.9600000000000004E-2</v>
      </c>
      <c r="E14" s="14"/>
      <c r="F14" s="14"/>
      <c r="G14" s="14"/>
    </row>
    <row r="15" spans="1:7" x14ac:dyDescent="0.2">
      <c r="A15" s="3">
        <v>1935</v>
      </c>
      <c r="B15" s="13">
        <v>0.46739999999999998</v>
      </c>
      <c r="C15" s="13">
        <v>2.3E-3</v>
      </c>
      <c r="D15" s="13">
        <v>4.4699999999999997E-2</v>
      </c>
      <c r="E15" s="14"/>
      <c r="F15" s="14"/>
      <c r="G15" s="14"/>
    </row>
    <row r="16" spans="1:7" hidden="1" x14ac:dyDescent="0.2">
      <c r="A16" s="3">
        <v>1936</v>
      </c>
      <c r="B16" s="13">
        <v>0.31940000000000002</v>
      </c>
      <c r="C16" s="13">
        <v>1.5E-3</v>
      </c>
      <c r="D16" s="13">
        <v>5.0200000000000002E-2</v>
      </c>
      <c r="E16" s="14"/>
      <c r="F16" s="14"/>
      <c r="G16" s="14"/>
    </row>
    <row r="17" spans="1:7" hidden="1" x14ac:dyDescent="0.2">
      <c r="A17" s="3">
        <v>1937</v>
      </c>
      <c r="B17" s="13">
        <v>-0.35339999999999999</v>
      </c>
      <c r="C17" s="13">
        <v>1.1999999999999999E-3</v>
      </c>
      <c r="D17" s="13">
        <v>1.38E-2</v>
      </c>
      <c r="E17" s="14"/>
      <c r="F17" s="14"/>
      <c r="G17" s="14"/>
    </row>
    <row r="18" spans="1:7" hidden="1" x14ac:dyDescent="0.2">
      <c r="A18" s="3">
        <v>1938</v>
      </c>
      <c r="B18" s="13">
        <v>0.2928</v>
      </c>
      <c r="C18" s="13">
        <v>1.1000000000000001E-3</v>
      </c>
      <c r="D18" s="13">
        <v>4.2099999999999999E-2</v>
      </c>
      <c r="E18" s="14"/>
      <c r="F18" s="14"/>
      <c r="G18" s="14"/>
    </row>
    <row r="19" spans="1:7" hidden="1" x14ac:dyDescent="0.2">
      <c r="A19" s="3">
        <v>1939</v>
      </c>
      <c r="B19" s="13">
        <v>-1.0999999999999999E-2</v>
      </c>
      <c r="C19" s="13">
        <v>2.9999999999999997E-4</v>
      </c>
      <c r="D19" s="13">
        <v>4.41E-2</v>
      </c>
      <c r="E19" s="14"/>
      <c r="F19" s="14"/>
      <c r="G19" s="14"/>
    </row>
    <row r="20" spans="1:7" hidden="1" x14ac:dyDescent="0.2">
      <c r="A20" s="3">
        <v>1940</v>
      </c>
      <c r="B20" s="13">
        <v>-0.1067</v>
      </c>
      <c r="C20" s="13">
        <v>4.0000000000000002E-4</v>
      </c>
      <c r="D20" s="13">
        <v>5.3999999999999999E-2</v>
      </c>
      <c r="E20" s="14"/>
      <c r="F20" s="14"/>
      <c r="G20" s="14"/>
    </row>
    <row r="21" spans="1:7" hidden="1" x14ac:dyDescent="0.2">
      <c r="A21" s="3">
        <v>1941</v>
      </c>
      <c r="B21" s="13">
        <v>-0.12770000000000001</v>
      </c>
      <c r="C21" s="13">
        <v>2.0000000000000001E-4</v>
      </c>
      <c r="D21" s="13">
        <v>-2.0199999999999999E-2</v>
      </c>
      <c r="E21" s="14"/>
      <c r="F21" s="14"/>
      <c r="G21" s="14"/>
    </row>
    <row r="22" spans="1:7" hidden="1" x14ac:dyDescent="0.2">
      <c r="A22" s="3">
        <v>1942</v>
      </c>
      <c r="B22" s="13">
        <v>0.19170000000000001</v>
      </c>
      <c r="C22" s="13">
        <v>3.3E-3</v>
      </c>
      <c r="D22" s="13">
        <v>2.29E-2</v>
      </c>
      <c r="E22" s="14"/>
      <c r="F22" s="14"/>
      <c r="G22" s="14"/>
    </row>
    <row r="23" spans="1:7" hidden="1" x14ac:dyDescent="0.2">
      <c r="A23" s="3">
        <v>1943</v>
      </c>
      <c r="B23" s="13">
        <v>0.25059999999999999</v>
      </c>
      <c r="C23" s="13">
        <v>3.8E-3</v>
      </c>
      <c r="D23" s="13">
        <v>2.4899999999999999E-2</v>
      </c>
      <c r="E23" s="14"/>
      <c r="F23" s="14"/>
      <c r="G23" s="14"/>
    </row>
    <row r="24" spans="1:7" hidden="1" x14ac:dyDescent="0.2">
      <c r="A24" s="3">
        <v>1944</v>
      </c>
      <c r="B24" s="13">
        <v>0.1903</v>
      </c>
      <c r="C24" s="13">
        <v>3.8E-3</v>
      </c>
      <c r="D24" s="13">
        <v>2.58E-2</v>
      </c>
      <c r="E24" s="14"/>
      <c r="F24" s="14"/>
      <c r="G24" s="14"/>
    </row>
    <row r="25" spans="1:7" hidden="1" x14ac:dyDescent="0.2">
      <c r="A25" s="3">
        <v>1945</v>
      </c>
      <c r="B25" s="13">
        <v>0.35820000000000002</v>
      </c>
      <c r="C25" s="13">
        <v>3.8E-3</v>
      </c>
      <c r="D25" s="13">
        <v>3.7999999999999999E-2</v>
      </c>
      <c r="E25" s="14"/>
      <c r="F25" s="14"/>
      <c r="G25" s="14"/>
    </row>
    <row r="26" spans="1:7" hidden="1" x14ac:dyDescent="0.2">
      <c r="A26" s="3">
        <v>1946</v>
      </c>
      <c r="B26" s="13">
        <v>-8.43E-2</v>
      </c>
      <c r="C26" s="13">
        <v>3.8E-3</v>
      </c>
      <c r="D26" s="13">
        <v>3.1300000000000001E-2</v>
      </c>
      <c r="E26" s="14"/>
      <c r="F26" s="14"/>
      <c r="G26" s="14"/>
    </row>
    <row r="27" spans="1:7" hidden="1" x14ac:dyDescent="0.2">
      <c r="A27" s="3">
        <v>1947</v>
      </c>
      <c r="B27" s="13">
        <v>5.1999999999999998E-2</v>
      </c>
      <c r="C27" s="13">
        <v>3.8E-3</v>
      </c>
      <c r="D27" s="13">
        <v>9.1999999999999998E-3</v>
      </c>
      <c r="E27" s="14"/>
      <c r="F27" s="14"/>
      <c r="G27" s="14"/>
    </row>
    <row r="28" spans="1:7" hidden="1" x14ac:dyDescent="0.2">
      <c r="A28" s="3">
        <v>1948</v>
      </c>
      <c r="B28" s="13">
        <v>5.7000000000000002E-2</v>
      </c>
      <c r="C28" s="13">
        <v>9.4999999999999998E-3</v>
      </c>
      <c r="D28" s="13">
        <v>1.95E-2</v>
      </c>
      <c r="E28" s="14"/>
      <c r="F28" s="14"/>
      <c r="G28" s="14"/>
    </row>
    <row r="29" spans="1:7" hidden="1" x14ac:dyDescent="0.2">
      <c r="A29" s="3">
        <v>1949</v>
      </c>
      <c r="B29" s="13">
        <v>0.183</v>
      </c>
      <c r="C29" s="13">
        <v>1.1599999999999999E-2</v>
      </c>
      <c r="D29" s="13">
        <v>4.6600000000000003E-2</v>
      </c>
      <c r="E29" s="14"/>
      <c r="F29" s="14"/>
      <c r="G29" s="14"/>
    </row>
    <row r="30" spans="1:7" hidden="1" x14ac:dyDescent="0.2">
      <c r="A30" s="3">
        <v>1950</v>
      </c>
      <c r="B30" s="13">
        <v>0.30809999999999998</v>
      </c>
      <c r="C30" s="13">
        <v>1.0999999999999999E-2</v>
      </c>
      <c r="D30" s="13">
        <v>4.3E-3</v>
      </c>
      <c r="E30" s="14"/>
      <c r="F30" s="14"/>
      <c r="G30" s="14"/>
    </row>
    <row r="31" spans="1:7" hidden="1" x14ac:dyDescent="0.2">
      <c r="A31" s="3">
        <v>1951</v>
      </c>
      <c r="B31" s="13">
        <v>0.23680000000000001</v>
      </c>
      <c r="C31" s="13">
        <v>1.34E-2</v>
      </c>
      <c r="D31" s="13">
        <v>-3.0000000000000001E-3</v>
      </c>
      <c r="E31" s="14"/>
      <c r="F31" s="14"/>
      <c r="G31" s="14"/>
    </row>
    <row r="32" spans="1:7" hidden="1" x14ac:dyDescent="0.2">
      <c r="A32" s="3">
        <v>1952</v>
      </c>
      <c r="B32" s="13">
        <v>0.18149999999999999</v>
      </c>
      <c r="C32" s="13">
        <v>1.7299999999999999E-2</v>
      </c>
      <c r="D32" s="13">
        <v>2.2700000000000001E-2</v>
      </c>
      <c r="E32" s="14"/>
      <c r="F32" s="14"/>
      <c r="G32" s="14"/>
    </row>
    <row r="33" spans="1:7" hidden="1" x14ac:dyDescent="0.2">
      <c r="A33" s="3">
        <v>1953</v>
      </c>
      <c r="B33" s="13">
        <v>-1.21E-2</v>
      </c>
      <c r="C33" s="13">
        <v>2.0899999999999998E-2</v>
      </c>
      <c r="D33" s="13">
        <v>4.1399999999999999E-2</v>
      </c>
      <c r="E33" s="14"/>
      <c r="F33" s="14"/>
      <c r="G33" s="14"/>
    </row>
    <row r="34" spans="1:7" hidden="1" x14ac:dyDescent="0.2">
      <c r="A34" s="3">
        <v>1954</v>
      </c>
      <c r="B34" s="13">
        <v>0.52559999999999996</v>
      </c>
      <c r="C34" s="13">
        <v>1.6E-2</v>
      </c>
      <c r="D34" s="13">
        <v>3.2899999999999999E-2</v>
      </c>
      <c r="E34" s="14"/>
      <c r="F34" s="14"/>
      <c r="G34" s="14"/>
    </row>
    <row r="35" spans="1:7" hidden="1" x14ac:dyDescent="0.2">
      <c r="A35" s="3">
        <v>1955</v>
      </c>
      <c r="B35" s="13">
        <v>0.32600000000000001</v>
      </c>
      <c r="C35" s="13">
        <v>1.15E-2</v>
      </c>
      <c r="D35" s="13">
        <v>-1.34E-2</v>
      </c>
      <c r="E35" s="14"/>
      <c r="F35" s="14"/>
      <c r="G35" s="14"/>
    </row>
    <row r="36" spans="1:7" hidden="1" x14ac:dyDescent="0.2">
      <c r="A36" s="3">
        <v>1956</v>
      </c>
      <c r="B36" s="13">
        <v>7.4399999999999994E-2</v>
      </c>
      <c r="C36" s="13">
        <v>2.5399999999999999E-2</v>
      </c>
      <c r="D36" s="13">
        <v>-2.2599999999999999E-2</v>
      </c>
      <c r="E36" s="14"/>
      <c r="F36" s="14"/>
      <c r="G36" s="14"/>
    </row>
    <row r="37" spans="1:7" hidden="1" x14ac:dyDescent="0.2">
      <c r="A37" s="3">
        <v>1957</v>
      </c>
      <c r="B37" s="13">
        <v>-0.1046</v>
      </c>
      <c r="C37" s="13">
        <v>3.2099999999999997E-2</v>
      </c>
      <c r="D37" s="13">
        <v>6.8000000000000005E-2</v>
      </c>
      <c r="E37" s="14"/>
      <c r="F37" s="14"/>
      <c r="G37" s="14"/>
    </row>
    <row r="38" spans="1:7" hidden="1" x14ac:dyDescent="0.2">
      <c r="A38" s="3">
        <v>1958</v>
      </c>
      <c r="B38" s="13">
        <v>0.43719999999999998</v>
      </c>
      <c r="C38" s="13">
        <v>3.04E-2</v>
      </c>
      <c r="D38" s="13">
        <v>-2.1000000000000001E-2</v>
      </c>
      <c r="E38" s="14"/>
      <c r="F38" s="14"/>
      <c r="G38" s="14"/>
    </row>
    <row r="39" spans="1:7" hidden="1" x14ac:dyDescent="0.2">
      <c r="A39" s="3">
        <v>1959</v>
      </c>
      <c r="B39" s="13">
        <v>0.1206</v>
      </c>
      <c r="C39" s="13">
        <v>2.7699999999999999E-2</v>
      </c>
      <c r="D39" s="13">
        <v>-2.6499999999999999E-2</v>
      </c>
      <c r="E39" s="14"/>
      <c r="F39" s="14"/>
      <c r="G39" s="14"/>
    </row>
    <row r="40" spans="1:7" hidden="1" x14ac:dyDescent="0.2">
      <c r="A40" s="3">
        <v>1960</v>
      </c>
      <c r="B40" s="13">
        <v>3.3999999999999998E-3</v>
      </c>
      <c r="C40" s="13">
        <v>4.4900000000000002E-2</v>
      </c>
      <c r="D40" s="13">
        <v>0.1164</v>
      </c>
      <c r="E40" s="14"/>
      <c r="F40" s="14"/>
      <c r="G40" s="14"/>
    </row>
    <row r="41" spans="1:7" hidden="1" x14ac:dyDescent="0.2">
      <c r="A41" s="3">
        <v>1961</v>
      </c>
      <c r="B41" s="13">
        <v>0.26640000000000003</v>
      </c>
      <c r="C41" s="13">
        <v>2.2499999999999999E-2</v>
      </c>
      <c r="D41" s="13">
        <v>2.06E-2</v>
      </c>
      <c r="E41" s="14"/>
      <c r="F41" s="14"/>
      <c r="G41" s="14"/>
    </row>
    <row r="42" spans="1:7" hidden="1" x14ac:dyDescent="0.2">
      <c r="A42" s="3">
        <v>1962</v>
      </c>
      <c r="B42" s="13">
        <v>-8.8099999999999998E-2</v>
      </c>
      <c r="C42" s="13">
        <v>2.5999999999999999E-2</v>
      </c>
      <c r="D42" s="13">
        <v>5.6899999999999999E-2</v>
      </c>
      <c r="E42" s="14"/>
      <c r="F42" s="14"/>
      <c r="G42" s="14"/>
    </row>
    <row r="43" spans="1:7" hidden="1" x14ac:dyDescent="0.2">
      <c r="A43" s="3">
        <v>1963</v>
      </c>
      <c r="B43" s="13">
        <v>0.2261</v>
      </c>
      <c r="C43" s="13">
        <v>2.87E-2</v>
      </c>
      <c r="D43" s="13">
        <v>1.6799999999999999E-2</v>
      </c>
      <c r="E43" s="14"/>
      <c r="F43" s="14"/>
      <c r="G43" s="14"/>
    </row>
    <row r="44" spans="1:7" hidden="1" x14ac:dyDescent="0.2">
      <c r="A44" s="3">
        <v>1964</v>
      </c>
      <c r="B44" s="13">
        <v>0.16420000000000001</v>
      </c>
      <c r="C44" s="13">
        <v>3.5200000000000002E-2</v>
      </c>
      <c r="D44" s="13">
        <v>3.73E-2</v>
      </c>
      <c r="E44" s="14"/>
      <c r="F44" s="14"/>
      <c r="G44" s="14"/>
    </row>
    <row r="45" spans="1:7" hidden="1" x14ac:dyDescent="0.2">
      <c r="A45" s="3">
        <v>1965</v>
      </c>
      <c r="B45" s="13">
        <v>0.124</v>
      </c>
      <c r="C45" s="13">
        <v>3.8399999999999997E-2</v>
      </c>
      <c r="D45" s="13">
        <v>7.1999999999999998E-3</v>
      </c>
      <c r="E45" s="14"/>
      <c r="F45" s="14"/>
      <c r="G45" s="14"/>
    </row>
    <row r="46" spans="1:7" hidden="1" x14ac:dyDescent="0.2">
      <c r="A46" s="3">
        <v>1966</v>
      </c>
      <c r="B46" s="13">
        <v>-9.9699999999999997E-2</v>
      </c>
      <c r="C46" s="13">
        <v>4.3799999999999999E-2</v>
      </c>
      <c r="D46" s="13">
        <v>2.9100000000000001E-2</v>
      </c>
      <c r="E46" s="14"/>
      <c r="F46" s="14"/>
      <c r="G46" s="14"/>
    </row>
    <row r="47" spans="1:7" hidden="1" x14ac:dyDescent="0.2">
      <c r="A47" s="3">
        <v>1967</v>
      </c>
      <c r="B47" s="13">
        <v>0.23799999999999999</v>
      </c>
      <c r="C47" s="13">
        <v>4.9599999999999998E-2</v>
      </c>
      <c r="D47" s="13">
        <v>-1.5800000000000002E-2</v>
      </c>
      <c r="E47" s="14"/>
      <c r="F47" s="14"/>
      <c r="G47" s="14"/>
    </row>
    <row r="48" spans="1:7" hidden="1" x14ac:dyDescent="0.2">
      <c r="A48" s="3">
        <v>1968</v>
      </c>
      <c r="B48" s="13">
        <v>0.1081</v>
      </c>
      <c r="C48" s="13">
        <v>4.9700000000000001E-2</v>
      </c>
      <c r="D48" s="13">
        <v>3.27E-2</v>
      </c>
      <c r="E48" s="14"/>
      <c r="F48" s="14"/>
      <c r="G48" s="14"/>
    </row>
    <row r="49" spans="1:7" hidden="1" x14ac:dyDescent="0.2">
      <c r="A49" s="3">
        <v>1969</v>
      </c>
      <c r="B49" s="13">
        <v>-8.2400000000000001E-2</v>
      </c>
      <c r="C49" s="13">
        <v>5.96E-2</v>
      </c>
      <c r="D49" s="13">
        <v>-5.0099999999999999E-2</v>
      </c>
      <c r="E49" s="14"/>
      <c r="F49" s="14"/>
      <c r="G49" s="14"/>
    </row>
    <row r="50" spans="1:7" hidden="1" x14ac:dyDescent="0.2">
      <c r="A50" s="3">
        <v>1970</v>
      </c>
      <c r="B50" s="13">
        <v>3.56E-2</v>
      </c>
      <c r="C50" s="13">
        <v>7.8200000000000006E-2</v>
      </c>
      <c r="D50" s="13">
        <v>0.16750000000000001</v>
      </c>
      <c r="E50" s="14"/>
      <c r="F50" s="14"/>
      <c r="G50" s="14"/>
    </row>
    <row r="51" spans="1:7" hidden="1" x14ac:dyDescent="0.2">
      <c r="A51" s="3">
        <v>1971</v>
      </c>
      <c r="B51" s="13">
        <v>0.14219999999999999</v>
      </c>
      <c r="C51" s="13">
        <v>4.87E-2</v>
      </c>
      <c r="D51" s="13">
        <v>9.7900000000000001E-2</v>
      </c>
      <c r="E51" s="14"/>
      <c r="F51" s="14"/>
      <c r="G51" s="14"/>
    </row>
    <row r="52" spans="1:7" hidden="1" x14ac:dyDescent="0.2">
      <c r="A52" s="3">
        <v>1972</v>
      </c>
      <c r="B52" s="13">
        <v>0.18759999999999999</v>
      </c>
      <c r="C52" s="13">
        <v>4.0099999999999997E-2</v>
      </c>
      <c r="D52" s="13">
        <v>2.8199999999999999E-2</v>
      </c>
      <c r="E52" s="14"/>
      <c r="F52" s="14"/>
      <c r="G52" s="14"/>
    </row>
    <row r="53" spans="1:7" hidden="1" x14ac:dyDescent="0.2">
      <c r="A53" s="3">
        <v>1973</v>
      </c>
      <c r="B53" s="13">
        <v>-0.1431</v>
      </c>
      <c r="C53" s="13">
        <v>5.0700000000000002E-2</v>
      </c>
      <c r="D53" s="13">
        <v>3.6600000000000001E-2</v>
      </c>
      <c r="E53" s="14"/>
      <c r="F53" s="14"/>
      <c r="G53" s="14"/>
    </row>
    <row r="54" spans="1:7" hidden="1" x14ac:dyDescent="0.2">
      <c r="A54" s="3">
        <v>1974</v>
      </c>
      <c r="B54" s="13">
        <v>-0.25900000000000001</v>
      </c>
      <c r="C54" s="13">
        <v>7.4499999999999997E-2</v>
      </c>
      <c r="D54" s="13">
        <v>1.9900000000000001E-2</v>
      </c>
      <c r="E54" s="14"/>
      <c r="F54" s="14"/>
      <c r="G54" s="14"/>
    </row>
    <row r="55" spans="1:7" hidden="1" x14ac:dyDescent="0.2">
      <c r="A55" s="3">
        <v>1975</v>
      </c>
      <c r="B55" s="13">
        <v>0.37</v>
      </c>
      <c r="C55" s="13">
        <v>7.1499999999999994E-2</v>
      </c>
      <c r="D55" s="13">
        <v>3.61E-2</v>
      </c>
      <c r="E55" s="14"/>
      <c r="F55" s="14"/>
      <c r="G55" s="14"/>
    </row>
    <row r="56" spans="1:7" hidden="1" x14ac:dyDescent="0.2">
      <c r="A56" s="3">
        <v>1976</v>
      </c>
      <c r="B56" s="13">
        <v>0.23830000000000001</v>
      </c>
      <c r="C56" s="13">
        <v>5.4399999999999997E-2</v>
      </c>
      <c r="D56" s="13">
        <v>0.1598</v>
      </c>
      <c r="E56" s="14"/>
      <c r="F56" s="14"/>
      <c r="G56" s="14"/>
    </row>
    <row r="57" spans="1:7" hidden="1" x14ac:dyDescent="0.2">
      <c r="A57" s="3">
        <v>1977</v>
      </c>
      <c r="B57" s="13">
        <v>-6.9800000000000001E-2</v>
      </c>
      <c r="C57" s="13">
        <v>4.3499999999999997E-2</v>
      </c>
      <c r="D57" s="13">
        <v>1.29E-2</v>
      </c>
      <c r="E57" s="14"/>
      <c r="F57" s="14"/>
      <c r="G57" s="14"/>
    </row>
    <row r="58" spans="1:7" hidden="1" x14ac:dyDescent="0.2">
      <c r="A58" s="3">
        <v>1978</v>
      </c>
      <c r="B58" s="13">
        <v>6.5100000000000005E-2</v>
      </c>
      <c r="C58" s="13">
        <v>6.0699999999999997E-2</v>
      </c>
      <c r="D58" s="13">
        <v>-7.7999999999999996E-3</v>
      </c>
      <c r="E58" s="14"/>
      <c r="F58" s="14"/>
      <c r="G58" s="14"/>
    </row>
    <row r="59" spans="1:7" hidden="1" x14ac:dyDescent="0.2">
      <c r="A59" s="3">
        <v>1979</v>
      </c>
      <c r="B59" s="13">
        <v>0.1852</v>
      </c>
      <c r="C59" s="13">
        <v>9.0800000000000006E-2</v>
      </c>
      <c r="D59" s="13">
        <v>6.7000000000000002E-3</v>
      </c>
      <c r="E59" s="14"/>
      <c r="F59" s="14"/>
      <c r="G59" s="14"/>
    </row>
    <row r="60" spans="1:7" hidden="1" x14ac:dyDescent="0.2">
      <c r="A60" s="3">
        <v>1980</v>
      </c>
      <c r="B60" s="13">
        <v>0.31740000000000002</v>
      </c>
      <c r="C60" s="13">
        <v>0.12039999999999999</v>
      </c>
      <c r="D60" s="13">
        <v>-2.9899999999999999E-2</v>
      </c>
      <c r="E60" s="14"/>
      <c r="F60" s="14"/>
      <c r="G60" s="14"/>
    </row>
    <row r="61" spans="1:7" hidden="1" x14ac:dyDescent="0.2">
      <c r="A61" s="3">
        <v>1981</v>
      </c>
      <c r="B61" s="13">
        <v>-4.7E-2</v>
      </c>
      <c r="C61" s="13">
        <v>0.15490000000000001</v>
      </c>
      <c r="D61" s="13">
        <v>8.2000000000000003E-2</v>
      </c>
      <c r="E61" s="14"/>
      <c r="F61" s="14"/>
      <c r="G61" s="14"/>
    </row>
    <row r="62" spans="1:7" hidden="1" x14ac:dyDescent="0.2">
      <c r="A62" s="3">
        <v>1982</v>
      </c>
      <c r="B62" s="13">
        <v>0.20419999999999999</v>
      </c>
      <c r="C62" s="13">
        <v>0.1085</v>
      </c>
      <c r="D62" s="13">
        <v>0.3281</v>
      </c>
      <c r="E62" s="14"/>
      <c r="F62" s="14"/>
      <c r="G62" s="14"/>
    </row>
    <row r="63" spans="1:7" hidden="1" x14ac:dyDescent="0.2">
      <c r="A63" s="3">
        <v>1983</v>
      </c>
      <c r="B63" s="13">
        <v>0.22339999999999999</v>
      </c>
      <c r="C63" s="13">
        <v>7.9399999999999998E-2</v>
      </c>
      <c r="D63" s="13">
        <v>3.2000000000000001E-2</v>
      </c>
      <c r="E63" s="14"/>
      <c r="F63" s="14"/>
      <c r="G63" s="14"/>
    </row>
    <row r="64" spans="1:7" hidden="1" x14ac:dyDescent="0.2">
      <c r="A64" s="3">
        <v>1984</v>
      </c>
      <c r="B64" s="13">
        <v>6.1499999999999999E-2</v>
      </c>
      <c r="C64" s="13">
        <v>0.09</v>
      </c>
      <c r="D64" s="13">
        <v>0.13730000000000001</v>
      </c>
      <c r="E64" s="14"/>
      <c r="F64" s="14"/>
      <c r="G64" s="14"/>
    </row>
    <row r="65" spans="1:7" hidden="1" x14ac:dyDescent="0.2">
      <c r="A65" s="3">
        <v>1985</v>
      </c>
      <c r="B65" s="13">
        <v>0.31240000000000001</v>
      </c>
      <c r="C65" s="13">
        <v>8.0600000000000005E-2</v>
      </c>
      <c r="D65" s="13">
        <v>0.2571</v>
      </c>
      <c r="E65" s="14"/>
      <c r="F65" s="14"/>
      <c r="G65" s="14"/>
    </row>
    <row r="66" spans="1:7" hidden="1" x14ac:dyDescent="0.2">
      <c r="A66" s="3">
        <v>1986</v>
      </c>
      <c r="B66" s="13">
        <v>0.18490000000000001</v>
      </c>
      <c r="C66" s="13">
        <v>7.0999999999999994E-2</v>
      </c>
      <c r="D66" s="13">
        <v>0.24279999999999999</v>
      </c>
      <c r="E66" s="14"/>
      <c r="F66" s="14"/>
      <c r="G66" s="14"/>
    </row>
    <row r="67" spans="1:7" hidden="1" x14ac:dyDescent="0.2">
      <c r="A67" s="3">
        <v>1987</v>
      </c>
      <c r="B67" s="13">
        <v>5.8099999999999999E-2</v>
      </c>
      <c r="C67" s="13">
        <v>5.5300000000000002E-2</v>
      </c>
      <c r="D67" s="13">
        <v>-4.9599999999999998E-2</v>
      </c>
      <c r="E67" s="14"/>
      <c r="F67" s="14"/>
      <c r="G67" s="14"/>
    </row>
    <row r="68" spans="1:7" hidden="1" x14ac:dyDescent="0.2">
      <c r="A68" s="3">
        <v>1988</v>
      </c>
      <c r="B68" s="13">
        <v>0.16539999999999999</v>
      </c>
      <c r="C68" s="13">
        <v>5.7700000000000001E-2</v>
      </c>
      <c r="D68" s="13">
        <v>8.2199999999999995E-2</v>
      </c>
      <c r="E68" s="14"/>
      <c r="F68" s="14"/>
      <c r="G68" s="14"/>
    </row>
    <row r="69" spans="1:7" hidden="1" x14ac:dyDescent="0.2">
      <c r="A69" s="3">
        <v>1989</v>
      </c>
      <c r="B69" s="13">
        <v>0.31480000000000002</v>
      </c>
      <c r="C69" s="13">
        <v>8.0699999999999994E-2</v>
      </c>
      <c r="D69" s="13">
        <v>0.1769</v>
      </c>
      <c r="E69" s="14"/>
      <c r="F69" s="14"/>
      <c r="G69" s="14"/>
    </row>
    <row r="70" spans="1:7" hidden="1" x14ac:dyDescent="0.2">
      <c r="A70" s="3">
        <v>1990</v>
      </c>
      <c r="B70" s="13">
        <v>-3.0599999999999999E-2</v>
      </c>
      <c r="C70" s="13">
        <v>7.6300000000000007E-2</v>
      </c>
      <c r="D70" s="13">
        <v>6.2399999999999997E-2</v>
      </c>
      <c r="E70" s="14"/>
      <c r="F70" s="14"/>
      <c r="G70" s="14"/>
    </row>
    <row r="71" spans="1:7" hidden="1" x14ac:dyDescent="0.2">
      <c r="A71" s="3">
        <v>1991</v>
      </c>
      <c r="B71" s="13">
        <v>0.30230000000000001</v>
      </c>
      <c r="C71" s="13">
        <v>6.7400000000000002E-2</v>
      </c>
      <c r="D71" s="13">
        <v>0.15</v>
      </c>
      <c r="E71" s="14"/>
      <c r="F71" s="14"/>
      <c r="G71" s="14"/>
    </row>
    <row r="72" spans="1:7" hidden="1" x14ac:dyDescent="0.2">
      <c r="A72" s="3">
        <v>1992</v>
      </c>
      <c r="B72" s="13">
        <v>7.4899999999999994E-2</v>
      </c>
      <c r="C72" s="13">
        <v>4.07E-2</v>
      </c>
      <c r="D72" s="13">
        <v>9.3600000000000003E-2</v>
      </c>
      <c r="E72" s="14"/>
      <c r="F72" s="14"/>
      <c r="G72" s="14"/>
    </row>
    <row r="73" spans="1:7" hidden="1" x14ac:dyDescent="0.2">
      <c r="A73" s="3">
        <v>1993</v>
      </c>
      <c r="B73" s="13">
        <v>9.9699999999999997E-2</v>
      </c>
      <c r="C73" s="13">
        <v>3.2199999999999999E-2</v>
      </c>
      <c r="D73" s="13">
        <v>0.1421</v>
      </c>
      <c r="E73" s="14"/>
      <c r="F73" s="14"/>
      <c r="G73" s="14"/>
    </row>
    <row r="74" spans="1:7" hidden="1" x14ac:dyDescent="0.2">
      <c r="A74" s="3">
        <v>1994</v>
      </c>
      <c r="B74" s="13">
        <v>1.3299999999999999E-2</v>
      </c>
      <c r="C74" s="13">
        <v>3.0599999999999999E-2</v>
      </c>
      <c r="D74" s="13">
        <v>-8.0399999999999999E-2</v>
      </c>
      <c r="E74" s="14"/>
      <c r="F74" s="14"/>
      <c r="G74" s="14"/>
    </row>
    <row r="75" spans="1:7" hidden="1" x14ac:dyDescent="0.2">
      <c r="A75" s="3">
        <v>1995</v>
      </c>
      <c r="B75" s="13">
        <v>0.372</v>
      </c>
      <c r="C75" s="13">
        <v>5.6000000000000001E-2</v>
      </c>
      <c r="D75" s="13">
        <v>0.23480000000000001</v>
      </c>
      <c r="E75" s="14"/>
      <c r="F75" s="14"/>
      <c r="G75" s="14"/>
    </row>
    <row r="76" spans="1:7" hidden="1" x14ac:dyDescent="0.2">
      <c r="A76" s="3">
        <v>1996</v>
      </c>
      <c r="B76" s="13">
        <v>0.2382</v>
      </c>
      <c r="C76" s="13">
        <v>5.1400000000000001E-2</v>
      </c>
      <c r="D76" s="13">
        <v>1.43E-2</v>
      </c>
      <c r="E76" s="14"/>
      <c r="F76" s="14"/>
      <c r="G76" s="14"/>
    </row>
    <row r="77" spans="1:7" hidden="1" x14ac:dyDescent="0.2">
      <c r="A77" s="3">
        <v>1997</v>
      </c>
      <c r="B77" s="13">
        <v>0.31859999999999999</v>
      </c>
      <c r="C77" s="13">
        <v>4.9099999999999998E-2</v>
      </c>
      <c r="D77" s="13">
        <v>9.9400000000000002E-2</v>
      </c>
      <c r="E77" s="14"/>
      <c r="F77" s="14"/>
      <c r="G77" s="14"/>
    </row>
    <row r="78" spans="1:7" hidden="1" x14ac:dyDescent="0.2">
      <c r="A78" s="3">
        <v>1998</v>
      </c>
      <c r="B78" s="13">
        <v>0.28339999999999999</v>
      </c>
      <c r="C78" s="13">
        <v>5.16E-2</v>
      </c>
      <c r="D78" s="13">
        <v>0.1492</v>
      </c>
      <c r="E78" s="14"/>
      <c r="F78" s="14"/>
      <c r="G78" s="14"/>
    </row>
    <row r="79" spans="1:7" hidden="1" x14ac:dyDescent="0.2">
      <c r="A79" s="3">
        <v>1999</v>
      </c>
      <c r="B79" s="13">
        <v>0.2089</v>
      </c>
      <c r="C79" s="13">
        <v>4.3900000000000002E-2</v>
      </c>
      <c r="D79" s="13">
        <v>-8.2500000000000004E-2</v>
      </c>
      <c r="E79" s="14"/>
      <c r="F79" s="14"/>
      <c r="G79" s="14"/>
    </row>
    <row r="80" spans="1:7" x14ac:dyDescent="0.2">
      <c r="A80" s="3">
        <v>2000</v>
      </c>
      <c r="B80" s="13">
        <v>-9.0300000000000005E-2</v>
      </c>
      <c r="C80" s="13">
        <v>5.3699999999999998E-2</v>
      </c>
      <c r="D80" s="13">
        <v>0.1666</v>
      </c>
      <c r="E80" s="14"/>
      <c r="F80" s="14"/>
      <c r="G80" s="14"/>
    </row>
    <row r="81" spans="1:7" x14ac:dyDescent="0.2">
      <c r="A81" s="3">
        <v>2001</v>
      </c>
      <c r="B81" s="13">
        <v>-0.11849999999999999</v>
      </c>
      <c r="C81" s="13">
        <v>5.7299999999999997E-2</v>
      </c>
      <c r="D81" s="13">
        <v>5.57E-2</v>
      </c>
      <c r="E81" s="14"/>
      <c r="F81" s="14"/>
      <c r="G81" s="14"/>
    </row>
    <row r="82" spans="1:7" x14ac:dyDescent="0.2">
      <c r="A82" s="3">
        <v>2002</v>
      </c>
      <c r="B82" s="13">
        <v>-0.221</v>
      </c>
      <c r="C82" s="13">
        <v>0.1784</v>
      </c>
      <c r="D82" s="13">
        <v>3.8300000000000001E-2</v>
      </c>
    </row>
    <row r="83" spans="1:7" x14ac:dyDescent="0.2">
      <c r="A83" s="3">
        <v>2003</v>
      </c>
      <c r="B83" s="13">
        <v>0.2868</v>
      </c>
      <c r="C83" s="13">
        <v>1.4500000000000001E-2</v>
      </c>
      <c r="D83" s="13">
        <v>1.6500000000000001E-2</v>
      </c>
    </row>
    <row r="84" spans="1:7" x14ac:dyDescent="0.2">
      <c r="A84" s="3">
        <v>2004</v>
      </c>
      <c r="B84" s="13">
        <v>0.10879999999999999</v>
      </c>
      <c r="C84" s="13">
        <v>8.5099999999999995E-2</v>
      </c>
      <c r="D84" s="13">
        <v>1.0200000000000001E-2</v>
      </c>
      <c r="F84" s="13"/>
      <c r="G84" s="13"/>
    </row>
    <row r="85" spans="1:7" x14ac:dyDescent="0.2">
      <c r="A85" s="3">
        <v>2005</v>
      </c>
      <c r="B85" s="13">
        <v>4.9099999999999998E-2</v>
      </c>
      <c r="C85" s="13">
        <v>7.8100000000000003E-2</v>
      </c>
      <c r="D85" s="13">
        <v>1.2E-2</v>
      </c>
      <c r="F85" s="13"/>
      <c r="G85" s="13"/>
    </row>
    <row r="86" spans="1:7" x14ac:dyDescent="0.2">
      <c r="A86" s="3">
        <v>2006</v>
      </c>
      <c r="B86" s="13">
        <v>0.15790000000000001</v>
      </c>
      <c r="C86" s="13">
        <v>1.1900000000000001E-2</v>
      </c>
      <c r="D86" s="13">
        <v>2.98E-2</v>
      </c>
      <c r="F86" s="13"/>
      <c r="G86" s="13"/>
    </row>
    <row r="87" spans="1:7" x14ac:dyDescent="0.2">
      <c r="A87" s="3">
        <v>2007</v>
      </c>
      <c r="B87" s="13">
        <v>5.4899999999999997E-2</v>
      </c>
      <c r="C87" s="13">
        <v>9.8799999999999999E-2</v>
      </c>
      <c r="D87" s="13">
        <v>4.6600000000000003E-2</v>
      </c>
    </row>
    <row r="88" spans="1:7" x14ac:dyDescent="0.2">
      <c r="A88" s="3">
        <v>2008</v>
      </c>
      <c r="B88" s="13">
        <v>-0.37</v>
      </c>
      <c r="C88" s="13">
        <v>0.25869999999999999</v>
      </c>
      <c r="D88" s="13">
        <v>1.6E-2</v>
      </c>
    </row>
    <row r="89" spans="1:7" x14ac:dyDescent="0.2">
      <c r="A89" s="3">
        <v>2009</v>
      </c>
      <c r="B89" s="13">
        <v>0.2646</v>
      </c>
      <c r="C89" s="13">
        <v>-0.14899999999999999</v>
      </c>
      <c r="D89" s="13">
        <v>1E-3</v>
      </c>
      <c r="F89" s="13"/>
      <c r="G89" s="13"/>
    </row>
    <row r="90" spans="1:7" x14ac:dyDescent="0.2">
      <c r="B90" s="13"/>
      <c r="C90" s="13"/>
      <c r="D90" s="13"/>
      <c r="F90" s="13"/>
      <c r="G90" s="13"/>
    </row>
    <row r="91" spans="1:7" x14ac:dyDescent="0.2">
      <c r="B91" s="13"/>
      <c r="C91" s="13"/>
      <c r="D91" s="13"/>
      <c r="F91" s="13"/>
      <c r="G91" s="13"/>
    </row>
  </sheetData>
  <printOptions headings="1" gridLines="1"/>
  <pageMargins left="0.75" right="0.75" top="1" bottom="1" header="0.5" footer="0.5"/>
  <pageSetup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E0AC366-51A6-4509-87E2-C9A789B07409}">
            <x14:iconSet iconSet="3Arrows" custom="1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B8:D89</xm:sqref>
        </x14:conditionalFormatting>
        <x14:conditionalFormatting xmlns:xm="http://schemas.microsoft.com/office/excel/2006/main">
          <x14:cfRule type="iconSet" priority="1" id="{489900C2-2B4F-4008-A2F6-FE7B48AE1E12}">
            <x14:iconSet iconSet="3Arrows" custom="1">
              <x14:cfvo type="percent">
                <xm:f>0</xm:f>
              </x14:cfvo>
              <x14:cfvo type="percentile">
                <xm:f>33</xm:f>
              </x14:cfvo>
              <x14:cfvo type="percentile">
                <xm:f>67</xm:f>
              </x14:cfvo>
              <x14:cfIcon iconSet="3Arrows" iconId="0"/>
              <x14:cfIcon iconSet="NoIcons" iconId="0"/>
              <x14:cfIcon iconSet="3ArrowsGray" iconId="2"/>
            </x14:iconSet>
          </x14:cfRule>
          <xm:sqref>B82:D89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E16:E23"/>
  <sheetViews>
    <sheetView workbookViewId="0">
      <selection activeCell="E16" sqref="E16:E23"/>
    </sheetView>
  </sheetViews>
  <sheetFormatPr defaultRowHeight="15" x14ac:dyDescent="0.25"/>
  <sheetData>
    <row r="16" spans="5:5" x14ac:dyDescent="0.25">
      <c r="E16" t="s">
        <v>0</v>
      </c>
    </row>
    <row r="18" spans="5:5" x14ac:dyDescent="0.25">
      <c r="E18" t="s">
        <v>1</v>
      </c>
    </row>
    <row r="19" spans="5:5" x14ac:dyDescent="0.25">
      <c r="E19" t="s">
        <v>2</v>
      </c>
    </row>
    <row r="20" spans="5:5" x14ac:dyDescent="0.25">
      <c r="E20" t="s">
        <v>3</v>
      </c>
    </row>
    <row r="21" spans="5:5" x14ac:dyDescent="0.25">
      <c r="E21" t="s">
        <v>4</v>
      </c>
    </row>
    <row r="22" spans="5:5" x14ac:dyDescent="0.25">
      <c r="E22" t="s">
        <v>5</v>
      </c>
    </row>
    <row r="23" spans="5:5" x14ac:dyDescent="0.25">
      <c r="E23" t="s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7D853-E42D-415A-BCB7-99525BA4F140}">
  <sheetPr transitionEvaluation="1" codeName="Sheet20"/>
  <dimension ref="A1:EM85"/>
  <sheetViews>
    <sheetView defaultGridColor="0" colorId="22" zoomScale="75" zoomScaleNormal="75" workbookViewId="0">
      <selection activeCell="D6" sqref="D6"/>
    </sheetView>
  </sheetViews>
  <sheetFormatPr defaultColWidth="13" defaultRowHeight="14.25" x14ac:dyDescent="0.2"/>
  <cols>
    <col min="1" max="1" width="37.140625" style="16" customWidth="1"/>
    <col min="2" max="2" width="17" style="16" hidden="1" customWidth="1"/>
    <col min="3" max="8" width="17" style="16" customWidth="1"/>
    <col min="9" max="9" width="17.140625" style="16" customWidth="1"/>
    <col min="10" max="10" width="13.140625" style="17" customWidth="1"/>
    <col min="11" max="11" width="13" style="17" customWidth="1"/>
    <col min="12" max="12" width="16.85546875" style="17" customWidth="1"/>
    <col min="13" max="13" width="13" style="17" customWidth="1"/>
    <col min="14" max="14" width="13" style="18" customWidth="1"/>
    <col min="15" max="29" width="13" style="17" customWidth="1"/>
    <col min="30" max="30" width="8.85546875" style="17" customWidth="1"/>
    <col min="31" max="31" width="9.7109375" style="17" customWidth="1"/>
    <col min="32" max="32" width="14.7109375" style="17" bestFit="1" customWidth="1"/>
    <col min="33" max="33" width="7.5703125" style="17" bestFit="1" customWidth="1"/>
    <col min="34" max="36" width="13" style="17" customWidth="1"/>
    <col min="37" max="37" width="10.7109375" style="17" bestFit="1" customWidth="1"/>
    <col min="38" max="38" width="8.140625" style="17" bestFit="1" customWidth="1"/>
    <col min="39" max="39" width="11.28515625" style="17" bestFit="1" customWidth="1"/>
    <col min="40" max="40" width="8.140625" style="17" bestFit="1" customWidth="1"/>
    <col min="41" max="42" width="13" style="17" customWidth="1"/>
    <col min="43" max="43" width="12.85546875" style="17" customWidth="1"/>
    <col min="44" max="44" width="14" style="17" bestFit="1" customWidth="1"/>
    <col min="45" max="45" width="14.85546875" style="17" bestFit="1" customWidth="1"/>
    <col min="46" max="46" width="15.42578125" style="17" bestFit="1" customWidth="1"/>
    <col min="47" max="47" width="12.85546875" style="17" bestFit="1" customWidth="1"/>
    <col min="48" max="48" width="14.5703125" style="17" bestFit="1" customWidth="1"/>
    <col min="49" max="49" width="14.42578125" style="17" bestFit="1" customWidth="1"/>
    <col min="50" max="16384" width="13" style="17"/>
  </cols>
  <sheetData>
    <row r="1" spans="1:143" x14ac:dyDescent="0.2">
      <c r="A1" s="15"/>
    </row>
    <row r="2" spans="1:143" ht="27.6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19"/>
      <c r="K2" s="19"/>
      <c r="L2" s="19"/>
      <c r="M2" s="19"/>
      <c r="N2" s="20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69"/>
      <c r="AT2" s="76"/>
      <c r="AU2" s="69"/>
      <c r="AV2" s="76"/>
      <c r="AW2" s="69"/>
      <c r="AX2" s="76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69"/>
      <c r="CW2" s="76"/>
      <c r="CX2" s="69"/>
      <c r="CY2" s="76"/>
      <c r="CZ2" s="69"/>
      <c r="DA2" s="76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</row>
    <row r="3" spans="1:143" ht="15" customHeight="1" x14ac:dyDescent="0.2">
      <c r="A3" s="72" t="s">
        <v>311</v>
      </c>
      <c r="B3" s="21"/>
      <c r="C3" s="22">
        <v>2010</v>
      </c>
      <c r="D3" s="23" t="s">
        <v>312</v>
      </c>
      <c r="E3" s="23">
        <v>2008</v>
      </c>
      <c r="F3" s="23">
        <v>2007</v>
      </c>
      <c r="G3" s="23">
        <v>2006</v>
      </c>
      <c r="H3" s="24" t="s">
        <v>313</v>
      </c>
      <c r="I3" s="24" t="s">
        <v>314</v>
      </c>
      <c r="J3" s="24">
        <v>2003</v>
      </c>
      <c r="K3" s="24" t="s">
        <v>315</v>
      </c>
      <c r="L3" s="24" t="s">
        <v>316</v>
      </c>
      <c r="M3" s="24" t="s">
        <v>317</v>
      </c>
      <c r="N3" s="24" t="s">
        <v>318</v>
      </c>
      <c r="O3" s="24" t="s">
        <v>319</v>
      </c>
      <c r="P3" s="24" t="s">
        <v>320</v>
      </c>
      <c r="Q3" s="24" t="s">
        <v>321</v>
      </c>
      <c r="R3" s="24" t="s">
        <v>322</v>
      </c>
      <c r="S3" s="24" t="s">
        <v>323</v>
      </c>
      <c r="T3" s="24" t="s">
        <v>324</v>
      </c>
      <c r="U3" s="24" t="s">
        <v>325</v>
      </c>
      <c r="V3" s="24" t="s">
        <v>326</v>
      </c>
      <c r="W3" s="24" t="s">
        <v>327</v>
      </c>
      <c r="X3" s="24" t="s">
        <v>328</v>
      </c>
      <c r="Y3" s="24" t="s">
        <v>329</v>
      </c>
      <c r="Z3" s="24" t="s">
        <v>330</v>
      </c>
      <c r="AA3" s="24" t="s">
        <v>331</v>
      </c>
      <c r="AB3" s="24" t="s">
        <v>332</v>
      </c>
      <c r="AC3" s="24" t="s">
        <v>333</v>
      </c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69"/>
      <c r="AZ3" s="69"/>
      <c r="BA3" s="69"/>
      <c r="BB3" s="69"/>
      <c r="BC3" s="69"/>
      <c r="BD3" s="69"/>
      <c r="BE3" s="69"/>
      <c r="BF3" s="69"/>
      <c r="BG3" s="69"/>
      <c r="BH3" s="70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69"/>
      <c r="DC3" s="69"/>
      <c r="DD3" s="69"/>
      <c r="DE3" s="69"/>
      <c r="DF3" s="69"/>
      <c r="DG3" s="69"/>
      <c r="DH3" s="69"/>
      <c r="DI3" s="69"/>
      <c r="DJ3" s="69"/>
      <c r="DK3" s="70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</row>
    <row r="4" spans="1:143" ht="15" customHeight="1" x14ac:dyDescent="0.2">
      <c r="A4" s="73"/>
      <c r="B4" s="21"/>
      <c r="C4" s="68" t="s">
        <v>334</v>
      </c>
      <c r="D4" s="68" t="s">
        <v>334</v>
      </c>
      <c r="E4" s="68" t="s">
        <v>334</v>
      </c>
      <c r="F4" s="68" t="s">
        <v>334</v>
      </c>
      <c r="G4" s="68" t="s">
        <v>334</v>
      </c>
      <c r="H4" s="68" t="s">
        <v>334</v>
      </c>
      <c r="I4" s="68" t="s">
        <v>334</v>
      </c>
      <c r="J4" s="68" t="s">
        <v>334</v>
      </c>
      <c r="K4" s="64" t="s">
        <v>335</v>
      </c>
      <c r="L4" s="64" t="s">
        <v>335</v>
      </c>
      <c r="M4" s="64" t="s">
        <v>335</v>
      </c>
      <c r="N4" s="64" t="s">
        <v>335</v>
      </c>
      <c r="O4" s="64" t="s">
        <v>335</v>
      </c>
      <c r="P4" s="64" t="s">
        <v>335</v>
      </c>
      <c r="Q4" s="64" t="s">
        <v>335</v>
      </c>
      <c r="R4" s="64" t="s">
        <v>335</v>
      </c>
      <c r="S4" s="64" t="s">
        <v>335</v>
      </c>
      <c r="T4" s="64" t="s">
        <v>335</v>
      </c>
      <c r="U4" s="64" t="s">
        <v>335</v>
      </c>
      <c r="V4" s="64" t="s">
        <v>335</v>
      </c>
      <c r="W4" s="64" t="s">
        <v>335</v>
      </c>
      <c r="X4" s="64" t="s">
        <v>335</v>
      </c>
      <c r="Y4" s="64" t="s">
        <v>335</v>
      </c>
      <c r="Z4" s="64" t="s">
        <v>335</v>
      </c>
      <c r="AA4" s="64" t="s">
        <v>335</v>
      </c>
      <c r="AB4" s="64" t="s">
        <v>335</v>
      </c>
      <c r="AC4" s="64" t="s">
        <v>335</v>
      </c>
      <c r="AF4" s="16"/>
      <c r="AG4" s="25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69"/>
      <c r="AZ4" s="69"/>
      <c r="BA4" s="69"/>
      <c r="BB4" s="69"/>
      <c r="BC4" s="69"/>
      <c r="BD4" s="69"/>
      <c r="BE4" s="69"/>
      <c r="BF4" s="69"/>
      <c r="BG4" s="69"/>
      <c r="BH4" s="70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69"/>
      <c r="DC4" s="69"/>
      <c r="DD4" s="69"/>
      <c r="DE4" s="69"/>
      <c r="DF4" s="69"/>
      <c r="DG4" s="69"/>
      <c r="DH4" s="69"/>
      <c r="DI4" s="69"/>
      <c r="DJ4" s="69"/>
      <c r="DK4" s="70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</row>
    <row r="5" spans="1:143" ht="26.45" customHeight="1" x14ac:dyDescent="0.25">
      <c r="A5" s="74"/>
      <c r="B5" s="21"/>
      <c r="C5" s="68"/>
      <c r="D5" s="68"/>
      <c r="E5" s="68"/>
      <c r="F5" s="68"/>
      <c r="G5" s="68"/>
      <c r="H5" s="68"/>
      <c r="I5" s="68"/>
      <c r="J5" s="68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F5" s="16"/>
      <c r="AG5" s="25"/>
      <c r="AI5" s="65"/>
      <c r="AJ5" s="65"/>
      <c r="AK5" s="65"/>
      <c r="AL5" s="65"/>
      <c r="AM5" s="65"/>
      <c r="AN5" s="65"/>
    </row>
    <row r="6" spans="1:143" ht="15" x14ac:dyDescent="0.25">
      <c r="A6" s="26" t="s">
        <v>336</v>
      </c>
      <c r="B6" s="26"/>
      <c r="C6" s="27">
        <v>40976</v>
      </c>
      <c r="D6" s="27">
        <v>40639.987441200006</v>
      </c>
      <c r="E6" s="27">
        <v>45038.631184720005</v>
      </c>
      <c r="F6" s="27">
        <v>44388.447765160003</v>
      </c>
      <c r="G6" s="28">
        <v>41040.967171840006</v>
      </c>
      <c r="H6" s="28">
        <v>41490.861592000001</v>
      </c>
      <c r="I6" s="28">
        <v>42280.482183070002</v>
      </c>
      <c r="J6" s="28">
        <v>44165.312969299994</v>
      </c>
      <c r="K6" s="28">
        <v>45573.355945920004</v>
      </c>
      <c r="L6" s="28">
        <v>43300.892253599995</v>
      </c>
      <c r="M6" s="28">
        <v>44850.790100159997</v>
      </c>
      <c r="N6" s="28">
        <v>47435.922328569999</v>
      </c>
      <c r="O6" s="28">
        <v>48445.445058359997</v>
      </c>
      <c r="P6" s="28">
        <v>43260.862240269998</v>
      </c>
      <c r="Q6" s="28">
        <v>41930.425226159998</v>
      </c>
      <c r="R6" s="28">
        <v>36922.44110933</v>
      </c>
      <c r="S6" s="28">
        <v>39564.558042880002</v>
      </c>
      <c r="T6" s="28">
        <v>37268.011193340004</v>
      </c>
      <c r="U6" s="28">
        <v>39294.919618239997</v>
      </c>
      <c r="V6" s="28">
        <v>38008.723462360002</v>
      </c>
      <c r="W6" s="28">
        <v>37772.27986404</v>
      </c>
      <c r="X6" s="28">
        <v>36135.401809039999</v>
      </c>
      <c r="Y6" s="28">
        <v>35328.261079600001</v>
      </c>
      <c r="Z6" s="28">
        <v>36231.804960779999</v>
      </c>
      <c r="AA6" s="28">
        <v>36313.375129519998</v>
      </c>
      <c r="AB6" s="28">
        <v>35426.835314010001</v>
      </c>
      <c r="AC6" s="28">
        <v>34598.389503600003</v>
      </c>
      <c r="AI6" s="29"/>
      <c r="AJ6" s="30"/>
      <c r="AK6" s="29"/>
      <c r="AL6" s="30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</row>
    <row r="7" spans="1:143" ht="15" x14ac:dyDescent="0.25">
      <c r="A7" s="26" t="s">
        <v>337</v>
      </c>
      <c r="B7" s="26"/>
      <c r="C7" s="27">
        <v>58198</v>
      </c>
      <c r="D7" s="27">
        <v>62620.955135760007</v>
      </c>
      <c r="E7" s="27">
        <v>64798.474927580006</v>
      </c>
      <c r="F7" s="27">
        <v>66240.914670490005</v>
      </c>
      <c r="G7" s="28">
        <v>61009.941133560009</v>
      </c>
      <c r="H7" s="28">
        <v>62421.688970080002</v>
      </c>
      <c r="I7" s="28">
        <v>63558.660909289996</v>
      </c>
      <c r="J7" s="28">
        <v>61452.082361819994</v>
      </c>
      <c r="K7" s="28">
        <v>63960.010815360001</v>
      </c>
      <c r="L7" s="28">
        <v>70644.740680979987</v>
      </c>
      <c r="M7" s="28">
        <v>66910.278467230004</v>
      </c>
      <c r="N7" s="28">
        <v>67253.776833719996</v>
      </c>
      <c r="O7" s="28">
        <v>67716.221830319992</v>
      </c>
      <c r="P7" s="28">
        <v>65007.101736420002</v>
      </c>
      <c r="Q7" s="28">
        <v>73032.998251319994</v>
      </c>
      <c r="R7" s="28">
        <v>68122.763301019993</v>
      </c>
      <c r="S7" s="28">
        <v>65999.606733760011</v>
      </c>
      <c r="T7" s="28">
        <v>63788.89197597</v>
      </c>
      <c r="U7" s="28">
        <v>63647.172577559999</v>
      </c>
      <c r="V7" s="28">
        <v>63403.03447192</v>
      </c>
      <c r="W7" s="28">
        <v>63551.614252560001</v>
      </c>
      <c r="X7" s="28">
        <v>61130.016798360004</v>
      </c>
      <c r="Y7" s="28">
        <v>58625.9989231</v>
      </c>
      <c r="Z7" s="28">
        <v>61016.092746610004</v>
      </c>
      <c r="AA7" s="28">
        <v>59515.063274159998</v>
      </c>
      <c r="AB7" s="28">
        <v>67213.014012540007</v>
      </c>
      <c r="AC7" s="28">
        <v>64671.605475360004</v>
      </c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</row>
    <row r="8" spans="1:143" ht="15" x14ac:dyDescent="0.25">
      <c r="A8" s="26" t="s">
        <v>338</v>
      </c>
      <c r="B8" s="26"/>
      <c r="C8" s="27">
        <v>47279</v>
      </c>
      <c r="D8" s="27">
        <v>46494.056667660006</v>
      </c>
      <c r="E8" s="27">
        <v>47507.472421080005</v>
      </c>
      <c r="F8" s="27">
        <v>49649.402094950005</v>
      </c>
      <c r="G8" s="28">
        <v>50454.479482940005</v>
      </c>
      <c r="H8" s="28">
        <v>50531.737085599998</v>
      </c>
      <c r="I8" s="28">
        <v>50610.991886179996</v>
      </c>
      <c r="J8" s="28">
        <v>48801.752078759993</v>
      </c>
      <c r="K8" s="28">
        <v>48156.044069759999</v>
      </c>
      <c r="L8" s="28">
        <v>52591.618395839992</v>
      </c>
      <c r="M8" s="28">
        <v>50369.777059469998</v>
      </c>
      <c r="N8" s="28">
        <v>48409.476884650001</v>
      </c>
      <c r="O8" s="28">
        <v>49546.174301399995</v>
      </c>
      <c r="P8" s="28">
        <v>44345.803868199997</v>
      </c>
      <c r="Q8" s="28">
        <v>43777.732917959998</v>
      </c>
      <c r="R8" s="28">
        <v>43843.53429869</v>
      </c>
      <c r="S8" s="28">
        <v>45524.846111040002</v>
      </c>
      <c r="T8" s="28">
        <v>45333.188003700001</v>
      </c>
      <c r="U8" s="28">
        <v>44700.102687239996</v>
      </c>
      <c r="V8" s="28">
        <v>47986.286579419997</v>
      </c>
      <c r="W8" s="28">
        <v>47260.226345279996</v>
      </c>
      <c r="X8" s="28">
        <v>48474.816409120001</v>
      </c>
      <c r="Y8" s="28">
        <v>46816.852899500002</v>
      </c>
      <c r="Z8" s="28">
        <v>49111.409288330004</v>
      </c>
      <c r="AA8" s="28">
        <v>48400.118430000002</v>
      </c>
      <c r="AB8" s="28">
        <v>46140.105099690001</v>
      </c>
      <c r="AC8" s="28">
        <v>42823.252173000001</v>
      </c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</row>
    <row r="9" spans="1:143" ht="15" x14ac:dyDescent="0.25">
      <c r="A9" s="26" t="s">
        <v>339</v>
      </c>
      <c r="B9" s="26"/>
      <c r="C9" s="27">
        <v>38571</v>
      </c>
      <c r="D9" s="27">
        <v>37141.167111720002</v>
      </c>
      <c r="E9" s="27">
        <v>40086.771608920004</v>
      </c>
      <c r="F9" s="27">
        <v>42898.387344349998</v>
      </c>
      <c r="G9" s="28">
        <v>40073.121850940006</v>
      </c>
      <c r="H9" s="28">
        <v>40941.37292704</v>
      </c>
      <c r="I9" s="28">
        <v>40381.675412719997</v>
      </c>
      <c r="J9" s="28">
        <v>37937.950493719996</v>
      </c>
      <c r="K9" s="28">
        <v>39251.76924768</v>
      </c>
      <c r="L9" s="28">
        <v>41058.260717939993</v>
      </c>
      <c r="M9" s="28">
        <v>37599.76043373</v>
      </c>
      <c r="N9" s="28">
        <v>38840.116039740002</v>
      </c>
      <c r="O9" s="28">
        <v>36955.9156659</v>
      </c>
      <c r="P9" s="28">
        <v>35436.008576660002</v>
      </c>
      <c r="Q9" s="28">
        <v>37531.48054284</v>
      </c>
      <c r="R9" s="28">
        <v>36670.997452819996</v>
      </c>
      <c r="S9" s="28">
        <v>37191.790203199998</v>
      </c>
      <c r="T9" s="28">
        <v>34232.426037930003</v>
      </c>
      <c r="U9" s="28">
        <v>36362.41747996</v>
      </c>
      <c r="V9" s="28">
        <v>36586.479682099998</v>
      </c>
      <c r="W9" s="28">
        <v>36848.874811920003</v>
      </c>
      <c r="X9" s="28">
        <v>36388.369994979999</v>
      </c>
      <c r="Y9" s="28">
        <v>35724.969044400001</v>
      </c>
      <c r="Z9" s="28">
        <v>34566.544643590001</v>
      </c>
      <c r="AA9" s="28">
        <v>35550.361497799997</v>
      </c>
      <c r="AB9" s="28">
        <v>33722.451484470002</v>
      </c>
      <c r="AC9" s="28">
        <v>31328.431951440001</v>
      </c>
      <c r="AI9" s="29"/>
      <c r="AJ9" s="29"/>
      <c r="AK9" s="29"/>
      <c r="AL9" s="30"/>
      <c r="AM9" s="29"/>
      <c r="AN9" s="29"/>
      <c r="AO9" s="29"/>
      <c r="AP9" s="29"/>
      <c r="AQ9" s="29"/>
      <c r="AR9" s="30"/>
      <c r="AS9" s="29"/>
      <c r="AT9" s="29"/>
      <c r="AU9" s="29"/>
      <c r="AV9" s="29"/>
      <c r="AW9" s="29"/>
      <c r="AX9" s="30"/>
      <c r="AY9" s="29"/>
      <c r="AZ9" s="30"/>
      <c r="BA9" s="29"/>
      <c r="BB9" s="29"/>
      <c r="BC9" s="29"/>
      <c r="BD9" s="30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</row>
    <row r="10" spans="1:143" ht="15" x14ac:dyDescent="0.25">
      <c r="A10" s="26" t="s">
        <v>340</v>
      </c>
      <c r="B10" s="26"/>
      <c r="C10" s="27">
        <v>54459</v>
      </c>
      <c r="D10" s="27">
        <v>57060.656703960005</v>
      </c>
      <c r="E10" s="27">
        <v>57735.23964308</v>
      </c>
      <c r="F10" s="27">
        <v>58607.641138620005</v>
      </c>
      <c r="G10" s="28">
        <v>59821.491962980006</v>
      </c>
      <c r="H10" s="28">
        <v>57802.410274399997</v>
      </c>
      <c r="I10" s="28">
        <v>56816.454012260001</v>
      </c>
      <c r="J10" s="28">
        <v>58444.502197999995</v>
      </c>
      <c r="K10" s="28">
        <v>57491.776879680001</v>
      </c>
      <c r="L10" s="28">
        <v>58204.970696519995</v>
      </c>
      <c r="M10" s="28">
        <v>59274.350421439995</v>
      </c>
      <c r="N10" s="28">
        <v>57090.338343030002</v>
      </c>
      <c r="O10" s="28">
        <v>54681.129653639997</v>
      </c>
      <c r="P10" s="28">
        <v>53764.885117420003</v>
      </c>
      <c r="Q10" s="28">
        <v>53706.146916959995</v>
      </c>
      <c r="R10" s="28">
        <v>52574.453580670001</v>
      </c>
      <c r="S10" s="28">
        <v>51399.301375679999</v>
      </c>
      <c r="T10" s="28">
        <v>50627.260401510001</v>
      </c>
      <c r="U10" s="28">
        <v>53142.846382339994</v>
      </c>
      <c r="V10" s="28">
        <v>52555.888714239998</v>
      </c>
      <c r="W10" s="28">
        <v>53835.646558799999</v>
      </c>
      <c r="X10" s="28">
        <v>56041.790937540005</v>
      </c>
      <c r="Y10" s="28">
        <v>53638.813079899999</v>
      </c>
      <c r="Z10" s="28">
        <v>55348.332438820005</v>
      </c>
      <c r="AA10" s="28">
        <v>55062.252378600002</v>
      </c>
      <c r="AB10" s="28">
        <v>52138.29943857</v>
      </c>
      <c r="AC10" s="28">
        <v>50542.430697720003</v>
      </c>
      <c r="AI10" s="29"/>
      <c r="AJ10" s="30"/>
      <c r="AK10" s="29"/>
      <c r="AL10" s="30"/>
      <c r="AM10" s="29"/>
      <c r="AN10" s="30"/>
      <c r="AO10" s="29"/>
      <c r="AP10" s="30"/>
      <c r="AQ10" s="29"/>
      <c r="AR10" s="30"/>
      <c r="AS10" s="29"/>
      <c r="AT10" s="30"/>
      <c r="AU10" s="29"/>
      <c r="AV10" s="30"/>
      <c r="AW10" s="29"/>
      <c r="AX10" s="30"/>
      <c r="AY10" s="29"/>
      <c r="AZ10" s="30"/>
      <c r="BA10" s="29"/>
      <c r="BB10" s="30"/>
      <c r="BC10" s="29"/>
      <c r="BD10" s="30"/>
      <c r="BE10" s="29"/>
      <c r="BF10" s="30"/>
      <c r="BG10" s="29"/>
      <c r="BH10" s="30"/>
      <c r="BI10" s="29"/>
      <c r="BJ10" s="29"/>
      <c r="BK10" s="29"/>
      <c r="BL10" s="29"/>
      <c r="BM10" s="29"/>
      <c r="BN10" s="29"/>
      <c r="BO10" s="29"/>
      <c r="BP10" s="30"/>
      <c r="BQ10" s="29"/>
      <c r="BR10" s="30"/>
      <c r="BS10" s="29"/>
      <c r="BT10" s="30"/>
      <c r="BU10" s="29"/>
      <c r="BV10" s="29"/>
      <c r="BW10" s="29"/>
      <c r="BX10" s="30"/>
      <c r="BY10" s="29"/>
      <c r="BZ10" s="29"/>
      <c r="CA10" s="29"/>
      <c r="CB10" s="29"/>
      <c r="CC10" s="29"/>
      <c r="CD10" s="30"/>
      <c r="CE10" s="29"/>
      <c r="CF10" s="29"/>
      <c r="CG10" s="29"/>
      <c r="CH10" s="30"/>
      <c r="CI10" s="29"/>
      <c r="CJ10" s="30"/>
    </row>
    <row r="11" spans="1:143" ht="15" x14ac:dyDescent="0.25">
      <c r="A11" s="26" t="s">
        <v>341</v>
      </c>
      <c r="B11" s="26"/>
      <c r="C11" s="27">
        <v>60442</v>
      </c>
      <c r="D11" s="27">
        <v>56853.289084200005</v>
      </c>
      <c r="E11" s="27">
        <v>61713.94235746</v>
      </c>
      <c r="F11" s="27">
        <v>64293.42568013</v>
      </c>
      <c r="G11" s="28">
        <v>60230.257919740005</v>
      </c>
      <c r="H11" s="28">
        <v>56343.808249119997</v>
      </c>
      <c r="I11" s="28">
        <v>58737.19228938</v>
      </c>
      <c r="J11" s="28">
        <v>59203.213788399997</v>
      </c>
      <c r="K11" s="28">
        <v>58530.427148160001</v>
      </c>
      <c r="L11" s="28">
        <v>60834.305308619994</v>
      </c>
      <c r="M11" s="28">
        <v>61077.295461599999</v>
      </c>
      <c r="N11" s="28">
        <v>63041.583129389997</v>
      </c>
      <c r="O11" s="28">
        <v>62248.643199539998</v>
      </c>
      <c r="P11" s="28">
        <v>58558.403745689997</v>
      </c>
      <c r="Q11" s="28">
        <v>56664.606725999998</v>
      </c>
      <c r="R11" s="28">
        <v>57826.358654780001</v>
      </c>
      <c r="S11" s="28">
        <v>55039.194162240005</v>
      </c>
      <c r="T11" s="28">
        <v>51243.886852560005</v>
      </c>
      <c r="U11" s="28">
        <v>49459.708961519995</v>
      </c>
      <c r="V11" s="28">
        <v>49175.913100339996</v>
      </c>
      <c r="W11" s="28">
        <v>49700.538470760002</v>
      </c>
      <c r="X11" s="28">
        <v>45510.504646360001</v>
      </c>
      <c r="Y11" s="28">
        <v>46425.4579878</v>
      </c>
      <c r="Z11" s="28">
        <v>48610.178784920005</v>
      </c>
      <c r="AA11" s="28">
        <v>51611.608641120001</v>
      </c>
      <c r="AB11" s="28">
        <v>54459.121410539999</v>
      </c>
      <c r="AC11" s="28">
        <v>51569.788999560005</v>
      </c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</row>
    <row r="12" spans="1:143" ht="15" x14ac:dyDescent="0.25">
      <c r="A12" s="26" t="s">
        <v>342</v>
      </c>
      <c r="B12" s="26"/>
      <c r="C12" s="27">
        <v>66452</v>
      </c>
      <c r="D12" s="27">
        <v>65921.556416940002</v>
      </c>
      <c r="E12" s="27">
        <v>65500.241530040003</v>
      </c>
      <c r="F12" s="27">
        <v>67448.105470130002</v>
      </c>
      <c r="G12" s="28">
        <v>67483.150173680013</v>
      </c>
      <c r="H12" s="28">
        <v>63475.992424800002</v>
      </c>
      <c r="I12" s="28">
        <v>63601.369632999995</v>
      </c>
      <c r="J12" s="28">
        <v>65160.285259899996</v>
      </c>
      <c r="K12" s="28">
        <v>64702.942687679999</v>
      </c>
      <c r="L12" s="28">
        <v>65698.882225619993</v>
      </c>
      <c r="M12" s="28">
        <v>63523.42595148</v>
      </c>
      <c r="N12" s="28">
        <v>66203.018354510001</v>
      </c>
      <c r="O12" s="28">
        <v>62127.082081679997</v>
      </c>
      <c r="P12" s="28">
        <v>59576.975661049997</v>
      </c>
      <c r="Q12" s="28">
        <v>58282.211738519996</v>
      </c>
      <c r="R12" s="28">
        <v>57168.627508089994</v>
      </c>
      <c r="S12" s="28">
        <v>59787.639428160001</v>
      </c>
      <c r="T12" s="28">
        <v>58714.72491492</v>
      </c>
      <c r="U12" s="28">
        <v>62183.966681979997</v>
      </c>
      <c r="V12" s="28">
        <v>65810.38892764</v>
      </c>
      <c r="W12" s="28">
        <v>62859.464756399997</v>
      </c>
      <c r="X12" s="28">
        <v>71851.453672260002</v>
      </c>
      <c r="Y12" s="28">
        <v>64133.863970099999</v>
      </c>
      <c r="Z12" s="28">
        <v>60334.933344540004</v>
      </c>
      <c r="AA12" s="28">
        <v>62105.893143059999</v>
      </c>
      <c r="AB12" s="28">
        <v>60078.563787300001</v>
      </c>
      <c r="AC12" s="28">
        <v>59864.60797356</v>
      </c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</row>
    <row r="13" spans="1:143" ht="15" x14ac:dyDescent="0.25">
      <c r="A13" s="26" t="s">
        <v>343</v>
      </c>
      <c r="B13" s="26"/>
      <c r="C13" s="27">
        <v>55269</v>
      </c>
      <c r="D13" s="27">
        <v>52974.294785160004</v>
      </c>
      <c r="E13" s="27">
        <v>51343.391454440003</v>
      </c>
      <c r="F13" s="27">
        <v>57403.605018770002</v>
      </c>
      <c r="G13" s="28">
        <v>56706.003281960002</v>
      </c>
      <c r="H13" s="28">
        <v>57221.649896800001</v>
      </c>
      <c r="I13" s="28">
        <v>55462.47204167</v>
      </c>
      <c r="J13" s="28">
        <v>58111.380390339997</v>
      </c>
      <c r="K13" s="28">
        <v>60173.845776000002</v>
      </c>
      <c r="L13" s="28">
        <v>61086.770692919992</v>
      </c>
      <c r="M13" s="28">
        <v>63767.785777849997</v>
      </c>
      <c r="N13" s="28">
        <v>61014.653011959999</v>
      </c>
      <c r="O13" s="28">
        <v>55381.107958679997</v>
      </c>
      <c r="P13" s="28">
        <v>58287.506959689999</v>
      </c>
      <c r="Q13" s="28">
        <v>54393.871203719995</v>
      </c>
      <c r="R13" s="28">
        <v>49618.214884639994</v>
      </c>
      <c r="S13" s="28">
        <v>52187.799333440002</v>
      </c>
      <c r="T13" s="28">
        <v>53585.581519680003</v>
      </c>
      <c r="U13" s="28">
        <v>54322.85113684</v>
      </c>
      <c r="V13" s="28">
        <v>50871.365071100001</v>
      </c>
      <c r="W13" s="28">
        <v>49815.35766288</v>
      </c>
      <c r="X13" s="28">
        <v>54444.186488079999</v>
      </c>
      <c r="Y13" s="28">
        <v>54024.894938500001</v>
      </c>
      <c r="Z13" s="28">
        <v>53692.252167480001</v>
      </c>
      <c r="AA13" s="28">
        <v>48639.271956360004</v>
      </c>
      <c r="AB13" s="28">
        <v>44406.735150600005</v>
      </c>
      <c r="AC13" s="28">
        <v>51605.76652764</v>
      </c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</row>
    <row r="14" spans="1:143" ht="15" x14ac:dyDescent="0.25">
      <c r="A14" s="26" t="s">
        <v>344</v>
      </c>
      <c r="B14" s="26"/>
      <c r="C14" s="27">
        <v>44243</v>
      </c>
      <c r="D14" s="27">
        <v>46384.273810140003</v>
      </c>
      <c r="E14" s="27">
        <v>45424.450918540002</v>
      </c>
      <c r="F14" s="27">
        <v>48155.135434420001</v>
      </c>
      <c r="G14" s="28">
        <v>49393.634499920008</v>
      </c>
      <c r="H14" s="28">
        <v>48013.247371199999</v>
      </c>
      <c r="I14" s="28">
        <v>46789.13825905</v>
      </c>
      <c r="J14" s="28">
        <v>46200.79390792</v>
      </c>
      <c r="K14" s="28">
        <v>46083.591375360003</v>
      </c>
      <c r="L14" s="28">
        <v>44853.862251659993</v>
      </c>
      <c r="M14" s="28">
        <v>49196.090225039996</v>
      </c>
      <c r="N14" s="28">
        <v>46886.33507917</v>
      </c>
      <c r="O14" s="28">
        <v>46632.714982139994</v>
      </c>
      <c r="P14" s="28">
        <v>43959.775948150003</v>
      </c>
      <c r="Q14" s="28">
        <v>42399.516842279998</v>
      </c>
      <c r="R14" s="28">
        <v>42255.31956435</v>
      </c>
      <c r="S14" s="28">
        <v>42616.714344320004</v>
      </c>
      <c r="T14" s="28">
        <v>42420.928138499999</v>
      </c>
      <c r="U14" s="28">
        <v>41641.225846219997</v>
      </c>
      <c r="V14" s="28">
        <v>42545.540614319994</v>
      </c>
      <c r="W14" s="28">
        <v>43154.227348200002</v>
      </c>
      <c r="X14" s="28">
        <v>44286.410270100001</v>
      </c>
      <c r="Y14" s="28">
        <v>44994.475686199999</v>
      </c>
      <c r="Z14" s="28">
        <v>44962.02856413</v>
      </c>
      <c r="AA14" s="28">
        <v>43368.404157140001</v>
      </c>
      <c r="AB14" s="28">
        <v>41243.383303710005</v>
      </c>
      <c r="AC14" s="28">
        <v>39545.2996146</v>
      </c>
      <c r="AI14" s="29"/>
      <c r="AJ14" s="30"/>
      <c r="AK14" s="29"/>
      <c r="AL14" s="30"/>
      <c r="AM14" s="29"/>
      <c r="AN14" s="30"/>
      <c r="AO14" s="29"/>
      <c r="AP14" s="30"/>
      <c r="AQ14" s="29"/>
      <c r="AR14" s="30"/>
      <c r="AS14" s="29"/>
      <c r="AT14" s="30"/>
      <c r="AU14" s="29"/>
      <c r="AV14" s="30"/>
      <c r="AW14" s="29"/>
      <c r="AX14" s="30"/>
      <c r="AY14" s="29"/>
      <c r="AZ14" s="29"/>
      <c r="BA14" s="29"/>
      <c r="BB14" s="30"/>
      <c r="BC14" s="29"/>
      <c r="BD14" s="30"/>
      <c r="BE14" s="29"/>
      <c r="BF14" s="30"/>
      <c r="BG14" s="29"/>
      <c r="BH14" s="29"/>
      <c r="BI14" s="29"/>
      <c r="BJ14" s="30"/>
      <c r="BK14" s="29"/>
      <c r="BL14" s="30"/>
      <c r="BM14" s="29"/>
      <c r="BN14" s="30"/>
      <c r="BO14" s="29"/>
      <c r="BP14" s="30"/>
      <c r="BQ14" s="29"/>
      <c r="BR14" s="29"/>
      <c r="BS14" s="29"/>
      <c r="BT14" s="30"/>
      <c r="BU14" s="29"/>
      <c r="BV14" s="30"/>
      <c r="BW14" s="29"/>
      <c r="BX14" s="30"/>
      <c r="BY14" s="29"/>
      <c r="BZ14" s="30"/>
      <c r="CA14" s="29"/>
      <c r="CB14" s="30"/>
      <c r="CC14" s="29"/>
      <c r="CD14" s="30"/>
      <c r="CE14" s="29"/>
      <c r="CF14" s="29"/>
      <c r="CG14" s="29"/>
      <c r="CH14" s="30"/>
      <c r="CI14" s="29"/>
      <c r="CJ14" s="30"/>
    </row>
    <row r="15" spans="1:143" ht="15" x14ac:dyDescent="0.25">
      <c r="A15" s="26" t="s">
        <v>345</v>
      </c>
      <c r="B15" s="26"/>
      <c r="C15" s="27">
        <v>44108</v>
      </c>
      <c r="D15" s="27">
        <v>44055.454119600006</v>
      </c>
      <c r="E15" s="27">
        <v>46811.781719940001</v>
      </c>
      <c r="F15" s="27">
        <v>51148.926555130005</v>
      </c>
      <c r="G15" s="28">
        <v>53360.178228480007</v>
      </c>
      <c r="H15" s="28">
        <v>51292.309810879997</v>
      </c>
      <c r="I15" s="28">
        <v>47307.414392719998</v>
      </c>
      <c r="J15" s="28">
        <v>50309.691364679995</v>
      </c>
      <c r="K15" s="28">
        <v>52040.377920960003</v>
      </c>
      <c r="L15" s="28">
        <v>52433.981472959997</v>
      </c>
      <c r="M15" s="28">
        <v>53051.40458409</v>
      </c>
      <c r="N15" s="28">
        <v>51589.231684749997</v>
      </c>
      <c r="O15" s="28">
        <v>51650.116725899999</v>
      </c>
      <c r="P15" s="28">
        <v>49659.444325589997</v>
      </c>
      <c r="Q15" s="28">
        <v>44966.37509568</v>
      </c>
      <c r="R15" s="28">
        <v>48440.549397369999</v>
      </c>
      <c r="S15" s="28">
        <v>45777.980141760003</v>
      </c>
      <c r="T15" s="28">
        <v>47046.36944481</v>
      </c>
      <c r="U15" s="28">
        <v>43845.931503659995</v>
      </c>
      <c r="V15" s="28">
        <v>42483.093027919997</v>
      </c>
      <c r="W15" s="28">
        <v>44570.86977492</v>
      </c>
      <c r="X15" s="28">
        <v>46760.065618519999</v>
      </c>
      <c r="Y15" s="28">
        <v>47048.856218200002</v>
      </c>
      <c r="Z15" s="28">
        <v>49047.148967380002</v>
      </c>
      <c r="AA15" s="28">
        <v>46255.328868199998</v>
      </c>
      <c r="AB15" s="28">
        <v>40675.255360530005</v>
      </c>
      <c r="AC15" s="28">
        <v>39943.051175040004</v>
      </c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30"/>
      <c r="AU15" s="29"/>
      <c r="AV15" s="30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</row>
    <row r="16" spans="1:143" ht="15" x14ac:dyDescent="0.25">
      <c r="A16" s="26" t="s">
        <v>346</v>
      </c>
      <c r="B16" s="26"/>
      <c r="C16" s="27">
        <v>58507</v>
      </c>
      <c r="D16" s="27">
        <v>56567.650353060009</v>
      </c>
      <c r="E16" s="27">
        <v>62299.254184620004</v>
      </c>
      <c r="F16" s="27">
        <v>67322.969838460005</v>
      </c>
      <c r="G16" s="28">
        <v>65391.739167400003</v>
      </c>
      <c r="H16" s="28">
        <v>66548.438191680005</v>
      </c>
      <c r="I16" s="28">
        <v>64919.568618860001</v>
      </c>
      <c r="J16" s="28">
        <v>61448.525901239998</v>
      </c>
      <c r="K16" s="28">
        <v>57329.374153919998</v>
      </c>
      <c r="L16" s="28">
        <v>58422.953003939998</v>
      </c>
      <c r="M16" s="28">
        <v>65263.065337139997</v>
      </c>
      <c r="N16" s="28">
        <v>58235.311779279997</v>
      </c>
      <c r="O16" s="28">
        <v>54538.195152419998</v>
      </c>
      <c r="P16" s="28">
        <v>55444.445190619997</v>
      </c>
      <c r="Q16" s="28">
        <v>57802.050113759993</v>
      </c>
      <c r="R16" s="28">
        <v>60873.51483113</v>
      </c>
      <c r="S16" s="28">
        <v>61472.290046400005</v>
      </c>
      <c r="T16" s="28">
        <v>63389.199167940002</v>
      </c>
      <c r="U16" s="28">
        <v>64120.697066139997</v>
      </c>
      <c r="V16" s="28">
        <v>58148.070076359996</v>
      </c>
      <c r="W16" s="28">
        <v>62941.940514119997</v>
      </c>
      <c r="X16" s="28">
        <v>59481.479157100002</v>
      </c>
      <c r="Y16" s="28">
        <v>58486.088524799998</v>
      </c>
      <c r="Z16" s="28">
        <v>64300.713151740005</v>
      </c>
      <c r="AA16" s="28">
        <v>55048.966071579998</v>
      </c>
      <c r="AB16" s="28">
        <v>55964.467219170001</v>
      </c>
      <c r="AC16" s="28">
        <v>57717.94879812</v>
      </c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</row>
    <row r="17" spans="1:88" ht="15" x14ac:dyDescent="0.25">
      <c r="A17" s="26" t="s">
        <v>347</v>
      </c>
      <c r="B17" s="26"/>
      <c r="C17" s="27">
        <v>47014</v>
      </c>
      <c r="D17" s="27">
        <v>47550.208417320006</v>
      </c>
      <c r="E17" s="27">
        <v>48019.873432400003</v>
      </c>
      <c r="F17" s="27">
        <v>51719.923597120003</v>
      </c>
      <c r="G17" s="28">
        <v>49974.341692460002</v>
      </c>
      <c r="H17" s="28">
        <v>49337.827770880001</v>
      </c>
      <c r="I17" s="28">
        <v>51201.988279140001</v>
      </c>
      <c r="J17" s="28">
        <v>50231.44923192</v>
      </c>
      <c r="K17" s="28">
        <v>45709.095537599998</v>
      </c>
      <c r="L17" s="28">
        <v>47095.262248859995</v>
      </c>
      <c r="M17" s="28">
        <v>47619.779427989997</v>
      </c>
      <c r="N17" s="28">
        <v>46845.770305999999</v>
      </c>
      <c r="O17" s="28">
        <v>48998.481352799994</v>
      </c>
      <c r="P17" s="28">
        <v>45245.181197719998</v>
      </c>
      <c r="Q17" s="28">
        <v>48028.616235719994</v>
      </c>
      <c r="R17" s="28">
        <v>46419.056045879996</v>
      </c>
      <c r="S17" s="28">
        <v>45878.360878080006</v>
      </c>
      <c r="T17" s="28">
        <v>46076.111438699998</v>
      </c>
      <c r="U17" s="28">
        <v>42181.744153119995</v>
      </c>
      <c r="V17" s="28">
        <v>40772.02916056</v>
      </c>
      <c r="W17" s="28">
        <v>40922.530374599999</v>
      </c>
      <c r="X17" s="28">
        <v>41856.897021240002</v>
      </c>
      <c r="Y17" s="28">
        <v>41530.365064999998</v>
      </c>
      <c r="Z17" s="28">
        <v>38106.370323349998</v>
      </c>
      <c r="AA17" s="28">
        <v>39382.512051140002</v>
      </c>
      <c r="AB17" s="28">
        <v>40118.721865170002</v>
      </c>
      <c r="AC17" s="28">
        <v>42157.66790352</v>
      </c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</row>
    <row r="18" spans="1:88" ht="15" x14ac:dyDescent="0.25">
      <c r="A18" s="26" t="s">
        <v>348</v>
      </c>
      <c r="B18" s="26"/>
      <c r="C18" s="27">
        <v>50761</v>
      </c>
      <c r="D18" s="27">
        <v>53742.774787800008</v>
      </c>
      <c r="E18" s="27">
        <v>53927.674815880004</v>
      </c>
      <c r="F18" s="27">
        <v>55213.205684580003</v>
      </c>
      <c r="G18" s="28">
        <v>52632.401802820008</v>
      </c>
      <c r="H18" s="28">
        <v>54053.155298240003</v>
      </c>
      <c r="I18" s="28">
        <v>53186.212496909997</v>
      </c>
      <c r="J18" s="28">
        <v>53528.288189579995</v>
      </c>
      <c r="K18" s="28">
        <v>51762.838934400002</v>
      </c>
      <c r="L18" s="28">
        <v>56861.362236659996</v>
      </c>
      <c r="M18" s="28">
        <v>58322.23337776</v>
      </c>
      <c r="N18" s="28">
        <v>60624.707773099995</v>
      </c>
      <c r="O18" s="28">
        <v>57678.746669879998</v>
      </c>
      <c r="P18" s="28">
        <v>55917.160082189999</v>
      </c>
      <c r="Q18" s="28">
        <v>54732.890218319997</v>
      </c>
      <c r="R18" s="28">
        <v>54083.115519729996</v>
      </c>
      <c r="S18" s="28">
        <v>51035.603055680003</v>
      </c>
      <c r="T18" s="28">
        <v>48820.470607590003</v>
      </c>
      <c r="U18" s="28">
        <v>48039.135495779999</v>
      </c>
      <c r="V18" s="28">
        <v>49776.971119440001</v>
      </c>
      <c r="W18" s="28">
        <v>52626.002112239999</v>
      </c>
      <c r="X18" s="28">
        <v>53140.296778000004</v>
      </c>
      <c r="Y18" s="28">
        <v>52287.526574800002</v>
      </c>
      <c r="Z18" s="28">
        <v>49726.47236028</v>
      </c>
      <c r="AA18" s="28">
        <v>50319.040772460001</v>
      </c>
      <c r="AB18" s="28">
        <v>48058.986213900003</v>
      </c>
      <c r="AC18" s="28">
        <v>47474.34705312</v>
      </c>
      <c r="AI18" s="29"/>
      <c r="AJ18" s="30"/>
      <c r="AK18" s="29"/>
      <c r="AL18" s="30"/>
      <c r="AM18" s="29"/>
      <c r="AN18" s="29"/>
      <c r="AO18" s="29"/>
      <c r="AP18" s="30"/>
      <c r="AQ18" s="29"/>
      <c r="AR18" s="29"/>
      <c r="AS18" s="29"/>
      <c r="AT18" s="29"/>
      <c r="AU18" s="29"/>
      <c r="AV18" s="30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30"/>
      <c r="CE18" s="29"/>
      <c r="CF18" s="29"/>
      <c r="CG18" s="29"/>
      <c r="CH18" s="29"/>
      <c r="CI18" s="29"/>
      <c r="CJ18" s="29"/>
    </row>
    <row r="19" spans="1:88" ht="15" x14ac:dyDescent="0.25">
      <c r="A19" s="26" t="s">
        <v>349</v>
      </c>
      <c r="B19" s="26"/>
      <c r="C19" s="27">
        <v>46322</v>
      </c>
      <c r="D19" s="27">
        <v>45036.384281700004</v>
      </c>
      <c r="E19" s="27">
        <v>47108.4882344</v>
      </c>
      <c r="F19" s="27">
        <v>49899.673358290005</v>
      </c>
      <c r="G19" s="28">
        <v>49102.740207940005</v>
      </c>
      <c r="H19" s="28">
        <v>47395.631046559996</v>
      </c>
      <c r="I19" s="28">
        <v>48859.934214069996</v>
      </c>
      <c r="J19" s="28">
        <v>50294.2800355</v>
      </c>
      <c r="K19" s="28">
        <v>49747.348390079998</v>
      </c>
      <c r="L19" s="28">
        <v>49728.291476339997</v>
      </c>
      <c r="M19" s="28">
        <v>51739.71142285</v>
      </c>
      <c r="N19" s="28">
        <v>53438.20021666</v>
      </c>
      <c r="O19" s="28">
        <v>53074.118392259996</v>
      </c>
      <c r="P19" s="28">
        <v>52674.52555377</v>
      </c>
      <c r="Q19" s="28">
        <v>48634.699208759994</v>
      </c>
      <c r="R19" s="28">
        <v>47426.25125755</v>
      </c>
      <c r="S19" s="28">
        <v>40527.631194239999</v>
      </c>
      <c r="T19" s="28">
        <v>43795.336493250004</v>
      </c>
      <c r="U19" s="28">
        <v>43439.400833399995</v>
      </c>
      <c r="V19" s="28">
        <v>42291.066699739997</v>
      </c>
      <c r="W19" s="28">
        <v>43547.200076159999</v>
      </c>
      <c r="X19" s="28">
        <v>43968.926707880004</v>
      </c>
      <c r="Y19" s="28">
        <v>46565.368386100003</v>
      </c>
      <c r="Z19" s="28">
        <v>41345.090499229998</v>
      </c>
      <c r="AA19" s="28">
        <v>43138.740850080001</v>
      </c>
      <c r="AB19" s="28">
        <v>43817.35071975</v>
      </c>
      <c r="AC19" s="28">
        <v>45511.573021200005</v>
      </c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30"/>
      <c r="BA19" s="29"/>
      <c r="BB19" s="29"/>
      <c r="BC19" s="29"/>
      <c r="BD19" s="30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</row>
    <row r="20" spans="1:88" ht="15" x14ac:dyDescent="0.25">
      <c r="A20" s="26" t="s">
        <v>350</v>
      </c>
      <c r="B20" s="26"/>
      <c r="C20" s="27">
        <v>49177</v>
      </c>
      <c r="D20" s="27">
        <v>51558.299224740003</v>
      </c>
      <c r="E20" s="27">
        <v>50776.307331240001</v>
      </c>
      <c r="F20" s="27">
        <v>51429.693056440003</v>
      </c>
      <c r="G20" s="28">
        <v>52043.043478920008</v>
      </c>
      <c r="H20" s="28">
        <v>51933.379919999999</v>
      </c>
      <c r="I20" s="28">
        <v>50085.790013530001</v>
      </c>
      <c r="J20" s="28">
        <v>49060.188214239999</v>
      </c>
      <c r="K20" s="28">
        <v>49749.77231136</v>
      </c>
      <c r="L20" s="28">
        <v>50463.519936959994</v>
      </c>
      <c r="M20" s="28">
        <v>51899.241672190001</v>
      </c>
      <c r="N20" s="28">
        <v>53778.420894859999</v>
      </c>
      <c r="O20" s="28">
        <v>49451.329912739995</v>
      </c>
      <c r="P20" s="28">
        <v>45758.530607189998</v>
      </c>
      <c r="Q20" s="28">
        <v>45952.989615719998</v>
      </c>
      <c r="R20" s="28">
        <v>50457.780991970001</v>
      </c>
      <c r="S20" s="28">
        <v>48123.106909120004</v>
      </c>
      <c r="T20" s="28">
        <v>42588.828834810003</v>
      </c>
      <c r="U20" s="28">
        <v>43763.711817539996</v>
      </c>
      <c r="V20" s="28">
        <v>44576.648361979998</v>
      </c>
      <c r="W20" s="28">
        <v>44129.381895359998</v>
      </c>
      <c r="X20" s="28">
        <v>44592.009420900002</v>
      </c>
      <c r="Y20" s="28">
        <v>43044.585198499997</v>
      </c>
      <c r="Z20" s="28">
        <v>40741.043482300003</v>
      </c>
      <c r="AA20" s="28">
        <v>42628.167051739998</v>
      </c>
      <c r="AB20" s="28">
        <v>40439.501588190004</v>
      </c>
      <c r="AC20" s="28">
        <v>39701.202236280005</v>
      </c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</row>
    <row r="21" spans="1:88" ht="15" x14ac:dyDescent="0.25">
      <c r="A21" s="26" t="s">
        <v>351</v>
      </c>
      <c r="B21" s="26"/>
      <c r="C21" s="27">
        <v>46229</v>
      </c>
      <c r="D21" s="27">
        <v>45455.185552980001</v>
      </c>
      <c r="E21" s="27">
        <v>48482.654582940006</v>
      </c>
      <c r="F21" s="27">
        <v>50997.501925210003</v>
      </c>
      <c r="G21" s="28">
        <v>49259.541963840005</v>
      </c>
      <c r="H21" s="28">
        <v>46937.723825759997</v>
      </c>
      <c r="I21" s="28">
        <v>47402.066158779999</v>
      </c>
      <c r="J21" s="28">
        <v>52436.454791519995</v>
      </c>
      <c r="K21" s="28">
        <v>51652.550516160001</v>
      </c>
      <c r="L21" s="28">
        <v>51004.165320899992</v>
      </c>
      <c r="M21" s="28">
        <v>51985.337362309998</v>
      </c>
      <c r="N21" s="28">
        <v>48871.391882359996</v>
      </c>
      <c r="O21" s="28">
        <v>49039.892283059999</v>
      </c>
      <c r="P21" s="28">
        <v>49399.383411030001</v>
      </c>
      <c r="Q21" s="28">
        <v>45089.528941799996</v>
      </c>
      <c r="R21" s="28">
        <v>43101.988599830001</v>
      </c>
      <c r="S21" s="28">
        <v>41202.655276160003</v>
      </c>
      <c r="T21" s="28">
        <v>44233.661319899998</v>
      </c>
      <c r="U21" s="28">
        <v>46204.418425879994</v>
      </c>
      <c r="V21" s="28">
        <v>45735.051089699999</v>
      </c>
      <c r="W21" s="28">
        <v>48380.926347239998</v>
      </c>
      <c r="X21" s="28">
        <v>45605.579937720002</v>
      </c>
      <c r="Y21" s="28">
        <v>45277.838518199998</v>
      </c>
      <c r="Z21" s="28">
        <v>46970.622596109999</v>
      </c>
      <c r="AA21" s="28">
        <v>45412.597394360004</v>
      </c>
      <c r="AB21" s="28">
        <v>44035.71282036</v>
      </c>
      <c r="AC21" s="28">
        <v>49227.252171240005</v>
      </c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</row>
    <row r="22" spans="1:88" ht="15" x14ac:dyDescent="0.25">
      <c r="A22" s="26" t="s">
        <v>352</v>
      </c>
      <c r="B22" s="26"/>
      <c r="C22" s="27">
        <v>41236</v>
      </c>
      <c r="D22" s="27">
        <v>43368.294752160007</v>
      </c>
      <c r="E22" s="27">
        <v>41668.531252560002</v>
      </c>
      <c r="F22" s="27">
        <v>41486.142358360004</v>
      </c>
      <c r="G22" s="28">
        <v>42698.740218700004</v>
      </c>
      <c r="H22" s="28">
        <v>40987.163649119997</v>
      </c>
      <c r="I22" s="28">
        <v>41104.2608463</v>
      </c>
      <c r="J22" s="28">
        <v>43787.142660959995</v>
      </c>
      <c r="K22" s="28">
        <v>44554.097047679999</v>
      </c>
      <c r="L22" s="28">
        <v>47336.643787019995</v>
      </c>
      <c r="M22" s="28">
        <v>45915.591208849997</v>
      </c>
      <c r="N22" s="28">
        <v>44147.558619659998</v>
      </c>
      <c r="O22" s="28">
        <v>48426.743347919997</v>
      </c>
      <c r="P22" s="28">
        <v>45310.196426360002</v>
      </c>
      <c r="Q22" s="28">
        <v>44851.523756039998</v>
      </c>
      <c r="R22" s="28">
        <v>42347.657630299997</v>
      </c>
      <c r="S22" s="28">
        <v>38690.227281600004</v>
      </c>
      <c r="T22" s="28">
        <v>36219.00330312</v>
      </c>
      <c r="U22" s="28">
        <v>35757.950528299996</v>
      </c>
      <c r="V22" s="28">
        <v>37100.11108024</v>
      </c>
      <c r="W22" s="28">
        <v>40073.515221599999</v>
      </c>
      <c r="X22" s="28">
        <v>39529.25015598</v>
      </c>
      <c r="Y22" s="28">
        <v>35255.6493539</v>
      </c>
      <c r="Z22" s="28">
        <v>37955.81757141</v>
      </c>
      <c r="AA22" s="28">
        <v>37721.723673640001</v>
      </c>
      <c r="AB22" s="28">
        <v>33548.53476717</v>
      </c>
      <c r="AC22" s="28">
        <v>35337.927580800002</v>
      </c>
      <c r="AI22" s="29"/>
      <c r="AJ22" s="29"/>
      <c r="AK22" s="29"/>
      <c r="AL22" s="29"/>
      <c r="AM22" s="29"/>
      <c r="AN22" s="30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</row>
    <row r="23" spans="1:88" ht="15" x14ac:dyDescent="0.25">
      <c r="A23" s="26" t="s">
        <v>353</v>
      </c>
      <c r="B23" s="26"/>
      <c r="C23" s="27">
        <v>39443</v>
      </c>
      <c r="D23" s="27">
        <v>46183.005238020007</v>
      </c>
      <c r="E23" s="27">
        <v>40063.480653860002</v>
      </c>
      <c r="F23" s="27">
        <v>43443.095388089998</v>
      </c>
      <c r="G23" s="28">
        <v>39457.810132960003</v>
      </c>
      <c r="H23" s="28">
        <v>41586.910423679998</v>
      </c>
      <c r="I23" s="28">
        <v>42049.624217069999</v>
      </c>
      <c r="J23" s="28">
        <v>39722.108218019996</v>
      </c>
      <c r="K23" s="28">
        <v>41216.357445120004</v>
      </c>
      <c r="L23" s="28">
        <v>41037.324564119997</v>
      </c>
      <c r="M23" s="28">
        <v>38892.46189862</v>
      </c>
      <c r="N23" s="28">
        <v>42729.10009978</v>
      </c>
      <c r="O23" s="28">
        <v>42392.770058099995</v>
      </c>
      <c r="P23" s="28">
        <v>45050.135511799999</v>
      </c>
      <c r="Q23" s="28">
        <v>41875.075182959998</v>
      </c>
      <c r="R23" s="28">
        <v>39703.94777287</v>
      </c>
      <c r="S23" s="28">
        <v>37353.272257280005</v>
      </c>
      <c r="T23" s="28">
        <v>39095.60284344</v>
      </c>
      <c r="U23" s="28">
        <v>38733.08509642</v>
      </c>
      <c r="V23" s="28">
        <v>39496.53720834</v>
      </c>
      <c r="W23" s="28">
        <v>36232.732386600001</v>
      </c>
      <c r="X23" s="28">
        <v>38812.789924659999</v>
      </c>
      <c r="Y23" s="28">
        <v>36300.549796899999</v>
      </c>
      <c r="Z23" s="28">
        <v>39196.959770330002</v>
      </c>
      <c r="AA23" s="28">
        <v>39650.136235400001</v>
      </c>
      <c r="AB23" s="28">
        <v>40926.46839663</v>
      </c>
      <c r="AC23" s="28">
        <v>37874.343310440003</v>
      </c>
      <c r="AI23" s="29"/>
      <c r="AJ23" s="29"/>
      <c r="AK23" s="29"/>
      <c r="AL23" s="29"/>
      <c r="AM23" s="29"/>
      <c r="AN23" s="29"/>
      <c r="AO23" s="29"/>
      <c r="AP23" s="30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</row>
    <row r="24" spans="1:88" ht="15" x14ac:dyDescent="0.25">
      <c r="A24" s="26" t="s">
        <v>354</v>
      </c>
      <c r="B24" s="26"/>
      <c r="C24" s="27">
        <v>48133</v>
      </c>
      <c r="D24" s="27">
        <v>48286.160165880006</v>
      </c>
      <c r="E24" s="27">
        <v>47825.444590160005</v>
      </c>
      <c r="F24" s="27">
        <v>50363.41128742</v>
      </c>
      <c r="G24" s="28">
        <v>49356.867191640005</v>
      </c>
      <c r="H24" s="28">
        <v>49055.265510240002</v>
      </c>
      <c r="I24" s="28">
        <v>47705.644384070001</v>
      </c>
      <c r="J24" s="28">
        <v>43996.973835179997</v>
      </c>
      <c r="K24" s="28">
        <v>44664.385465920001</v>
      </c>
      <c r="L24" s="28">
        <v>45089.086097519998</v>
      </c>
      <c r="M24" s="28">
        <v>47182.970411939998</v>
      </c>
      <c r="N24" s="28">
        <v>50852.523062339998</v>
      </c>
      <c r="O24" s="28">
        <v>47609.211434399993</v>
      </c>
      <c r="P24" s="28">
        <v>44389.147353959997</v>
      </c>
      <c r="Q24" s="28">
        <v>48010.627471679996</v>
      </c>
      <c r="R24" s="28">
        <v>48098.188260539995</v>
      </c>
      <c r="S24" s="28">
        <v>44103.513076480005</v>
      </c>
      <c r="T24" s="28">
        <v>40768.666419059999</v>
      </c>
      <c r="U24" s="28">
        <v>45094.452663259995</v>
      </c>
      <c r="V24" s="28">
        <v>43507.233444879996</v>
      </c>
      <c r="W24" s="28">
        <v>44414.004118079996</v>
      </c>
      <c r="X24" s="28">
        <v>47912.853526259998</v>
      </c>
      <c r="Y24" s="28">
        <v>46758.4093154</v>
      </c>
      <c r="Z24" s="28">
        <v>43329.816412</v>
      </c>
      <c r="AA24" s="28">
        <v>44459.779376639999</v>
      </c>
      <c r="AB24" s="28">
        <v>39651.079136430002</v>
      </c>
      <c r="AC24" s="28">
        <v>41270.222210880005</v>
      </c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</row>
    <row r="25" spans="1:88" ht="15" x14ac:dyDescent="0.25">
      <c r="A25" s="26" t="s">
        <v>355</v>
      </c>
      <c r="B25" s="26"/>
      <c r="C25" s="27">
        <v>64025</v>
      </c>
      <c r="D25" s="27">
        <v>65245.578636840008</v>
      </c>
      <c r="E25" s="27">
        <v>64516.958166420001</v>
      </c>
      <c r="F25" s="27">
        <v>69013.878205900008</v>
      </c>
      <c r="G25" s="28">
        <v>68850.028928560001</v>
      </c>
      <c r="H25" s="28">
        <v>67582.638402559998</v>
      </c>
      <c r="I25" s="28">
        <v>65913.41216249</v>
      </c>
      <c r="J25" s="28">
        <v>62017.559594039994</v>
      </c>
      <c r="K25" s="28">
        <v>68363.063820480005</v>
      </c>
      <c r="L25" s="28">
        <v>65924.253763799992</v>
      </c>
      <c r="M25" s="28">
        <v>69047.477363149999</v>
      </c>
      <c r="N25" s="28">
        <v>68312.386559349994</v>
      </c>
      <c r="O25" s="28">
        <v>66813.196383359988</v>
      </c>
      <c r="P25" s="28">
        <v>63234.08227205</v>
      </c>
      <c r="Q25" s="28">
        <v>60875.361262439998</v>
      </c>
      <c r="R25" s="28">
        <v>58302.254840829999</v>
      </c>
      <c r="S25" s="28">
        <v>57024.986989440004</v>
      </c>
      <c r="T25" s="28">
        <v>59343.23814093</v>
      </c>
      <c r="U25" s="28">
        <v>56644.795976339999</v>
      </c>
      <c r="V25" s="28">
        <v>57689.080316319996</v>
      </c>
      <c r="W25" s="28">
        <v>62838.441524039998</v>
      </c>
      <c r="X25" s="28">
        <v>61146.99452896</v>
      </c>
      <c r="Y25" s="28">
        <v>64734.238970400002</v>
      </c>
      <c r="Z25" s="28">
        <v>64205.2406749</v>
      </c>
      <c r="AA25" s="28">
        <v>58087.73429144</v>
      </c>
      <c r="AB25" s="28">
        <v>58235.046583920004</v>
      </c>
      <c r="AC25" s="28">
        <v>59378.911344480002</v>
      </c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</row>
    <row r="26" spans="1:88" ht="15" x14ac:dyDescent="0.25">
      <c r="A26" s="26" t="s">
        <v>356</v>
      </c>
      <c r="B26" s="26"/>
      <c r="C26" s="27">
        <v>61333</v>
      </c>
      <c r="D26" s="27">
        <v>60353.125921620005</v>
      </c>
      <c r="E26" s="27">
        <v>61083.061270400001</v>
      </c>
      <c r="F26" s="27">
        <v>61477.348187590003</v>
      </c>
      <c r="G26" s="28">
        <v>59833.387268600003</v>
      </c>
      <c r="H26" s="28">
        <v>62562.41167696</v>
      </c>
      <c r="I26" s="28">
        <v>60045.00266677</v>
      </c>
      <c r="J26" s="28">
        <v>60406.482951299993</v>
      </c>
      <c r="K26" s="28">
        <v>60422.297707199999</v>
      </c>
      <c r="L26" s="28">
        <v>64351.579150379992</v>
      </c>
      <c r="M26" s="28">
        <v>59194.585296769998</v>
      </c>
      <c r="N26" s="28">
        <v>57582.349785350001</v>
      </c>
      <c r="O26" s="28">
        <v>56565.994898699995</v>
      </c>
      <c r="P26" s="28">
        <v>56919.47819039</v>
      </c>
      <c r="Q26" s="28">
        <v>54649.865153519997</v>
      </c>
      <c r="R26" s="28">
        <v>54797.670091619999</v>
      </c>
      <c r="S26" s="28">
        <v>58919.127840000001</v>
      </c>
      <c r="T26" s="28">
        <v>55071.428389680004</v>
      </c>
      <c r="U26" s="28">
        <v>55359.732734019999</v>
      </c>
      <c r="V26" s="28">
        <v>55756.327517239995</v>
      </c>
      <c r="W26" s="28">
        <v>58617.623334839998</v>
      </c>
      <c r="X26" s="28">
        <v>61265.838643160001</v>
      </c>
      <c r="Y26" s="28">
        <v>58820.810870100002</v>
      </c>
      <c r="Z26" s="28">
        <v>59194.771649970004</v>
      </c>
      <c r="AA26" s="28">
        <v>57584.752668540001</v>
      </c>
      <c r="AB26" s="28">
        <v>54507.431609790001</v>
      </c>
      <c r="AC26" s="28">
        <v>53884.343306040006</v>
      </c>
      <c r="AI26" s="29"/>
      <c r="AJ26" s="3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</row>
    <row r="27" spans="1:88" ht="15" x14ac:dyDescent="0.25">
      <c r="A27" s="26" t="s">
        <v>357</v>
      </c>
      <c r="B27" s="26"/>
      <c r="C27" s="27">
        <v>46441</v>
      </c>
      <c r="D27" s="27">
        <v>46753.266192360003</v>
      </c>
      <c r="E27" s="27">
        <v>50417.829153360006</v>
      </c>
      <c r="F27" s="27">
        <v>51915.513744100004</v>
      </c>
      <c r="G27" s="28">
        <v>52606.448408740005</v>
      </c>
      <c r="H27" s="28">
        <v>51300.127739039999</v>
      </c>
      <c r="I27" s="28">
        <v>48775.671056480001</v>
      </c>
      <c r="J27" s="28">
        <v>53372.989410919996</v>
      </c>
      <c r="K27" s="28">
        <v>51768.8987376</v>
      </c>
      <c r="L27" s="28">
        <v>55477.113007619992</v>
      </c>
      <c r="M27" s="28">
        <v>57623.338952079997</v>
      </c>
      <c r="N27" s="28">
        <v>60309.349375229998</v>
      </c>
      <c r="O27" s="28">
        <v>55866.016593659995</v>
      </c>
      <c r="P27" s="28">
        <v>52475.416416059998</v>
      </c>
      <c r="Q27" s="28">
        <v>54277.636112999993</v>
      </c>
      <c r="R27" s="28">
        <v>51746.252158379997</v>
      </c>
      <c r="S27" s="28">
        <v>51330.926091519999</v>
      </c>
      <c r="T27" s="28">
        <v>48530.730467940004</v>
      </c>
      <c r="U27" s="28">
        <v>49129.307630259995</v>
      </c>
      <c r="V27" s="28">
        <v>50140.728310219994</v>
      </c>
      <c r="W27" s="28">
        <v>48413.269781639996</v>
      </c>
      <c r="X27" s="28">
        <v>52248.965921499999</v>
      </c>
      <c r="Y27" s="28">
        <v>52195.433654400003</v>
      </c>
      <c r="Z27" s="28">
        <v>50861.126027340004</v>
      </c>
      <c r="AA27" s="28">
        <v>50497.456895299998</v>
      </c>
      <c r="AB27" s="28">
        <v>46845.434008740005</v>
      </c>
      <c r="AC27" s="28">
        <v>45901.329575399999</v>
      </c>
      <c r="AI27" s="29"/>
      <c r="AJ27" s="29"/>
      <c r="AK27" s="29"/>
      <c r="AL27" s="29"/>
      <c r="AM27" s="29"/>
      <c r="AN27" s="29"/>
      <c r="AO27" s="29"/>
      <c r="AP27" s="30"/>
      <c r="AQ27" s="29"/>
      <c r="AR27" s="29"/>
      <c r="AS27" s="29"/>
      <c r="AT27" s="29"/>
      <c r="AU27" s="29"/>
      <c r="AV27" s="30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30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</row>
    <row r="28" spans="1:88" ht="15" x14ac:dyDescent="0.25">
      <c r="A28" s="26" t="s">
        <v>358</v>
      </c>
      <c r="B28" s="26"/>
      <c r="C28" s="27">
        <v>52554</v>
      </c>
      <c r="D28" s="27">
        <v>57015.930354600008</v>
      </c>
      <c r="E28" s="27">
        <v>55619.813333500002</v>
      </c>
      <c r="F28" s="27">
        <v>61051.466415940005</v>
      </c>
      <c r="G28" s="28">
        <v>60786.093109620007</v>
      </c>
      <c r="H28" s="28">
        <v>60549.853599199996</v>
      </c>
      <c r="I28" s="28">
        <v>64760.276622319994</v>
      </c>
      <c r="J28" s="28">
        <v>62620.972405779998</v>
      </c>
      <c r="K28" s="28">
        <v>66199.714078079996</v>
      </c>
      <c r="L28" s="28">
        <v>64878.677611259991</v>
      </c>
      <c r="M28" s="28">
        <v>68687.901245589994</v>
      </c>
      <c r="N28" s="28">
        <v>61551.154850660001</v>
      </c>
      <c r="O28" s="28">
        <v>64021.298181959995</v>
      </c>
      <c r="P28" s="28">
        <v>57652.253996519998</v>
      </c>
      <c r="Q28" s="28">
        <v>56721.340520279999</v>
      </c>
      <c r="R28" s="28">
        <v>53887.07470279</v>
      </c>
      <c r="S28" s="28">
        <v>48945.06511232</v>
      </c>
      <c r="T28" s="28">
        <v>50046.294275339998</v>
      </c>
      <c r="U28" s="28">
        <v>47171.261031179994</v>
      </c>
      <c r="V28" s="28">
        <v>46022.309987139997</v>
      </c>
      <c r="W28" s="28">
        <v>50884.308169800002</v>
      </c>
      <c r="X28" s="28">
        <v>51247.279816100003</v>
      </c>
      <c r="Y28" s="28">
        <v>51513.5918399</v>
      </c>
      <c r="Z28" s="28">
        <v>51558.809511940002</v>
      </c>
      <c r="AA28" s="28">
        <v>50189.973789980002</v>
      </c>
      <c r="AB28" s="28">
        <v>46099.52453232</v>
      </c>
      <c r="AC28" s="28">
        <v>48841.493120160005</v>
      </c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</row>
    <row r="29" spans="1:88" ht="15" x14ac:dyDescent="0.25">
      <c r="A29" s="26" t="s">
        <v>359</v>
      </c>
      <c r="B29" s="26"/>
      <c r="C29" s="27">
        <v>37985</v>
      </c>
      <c r="D29" s="27">
        <v>35657.065519320007</v>
      </c>
      <c r="E29" s="27">
        <v>36907.049918119999</v>
      </c>
      <c r="F29" s="27">
        <v>39201.102630469999</v>
      </c>
      <c r="G29" s="28">
        <v>37559.968190860003</v>
      </c>
      <c r="H29" s="28">
        <v>36716.341180000003</v>
      </c>
      <c r="I29" s="28">
        <v>40117.343041649998</v>
      </c>
      <c r="J29" s="28">
        <v>38798.61395408</v>
      </c>
      <c r="K29" s="28">
        <v>37427.768484480002</v>
      </c>
      <c r="L29" s="28">
        <v>37144.431492059994</v>
      </c>
      <c r="M29" s="28">
        <v>43426.412873909998</v>
      </c>
      <c r="N29" s="28">
        <v>42498.796871459999</v>
      </c>
      <c r="O29" s="28">
        <v>38899.557715199997</v>
      </c>
      <c r="P29" s="28">
        <v>38601.437521070002</v>
      </c>
      <c r="Q29" s="28">
        <v>36914.327561159997</v>
      </c>
      <c r="R29" s="28">
        <v>37699.501448939998</v>
      </c>
      <c r="S29" s="28">
        <v>36951.749312</v>
      </c>
      <c r="T29" s="28">
        <v>32972.427892170002</v>
      </c>
      <c r="U29" s="28">
        <v>31319.610064599998</v>
      </c>
      <c r="V29" s="28">
        <v>30404.1686285</v>
      </c>
      <c r="W29" s="28">
        <v>32631.290966159999</v>
      </c>
      <c r="X29" s="28">
        <v>33814.546036020001</v>
      </c>
      <c r="Y29" s="28">
        <v>32172.307538199999</v>
      </c>
      <c r="Z29" s="28">
        <v>33990.037764209999</v>
      </c>
      <c r="AA29" s="28">
        <v>31342.398260180002</v>
      </c>
      <c r="AB29" s="28">
        <v>31716.612011610003</v>
      </c>
      <c r="AC29" s="28">
        <v>30840.7365708</v>
      </c>
      <c r="AI29" s="29"/>
      <c r="AJ29" s="29"/>
      <c r="AK29" s="29"/>
      <c r="AL29" s="29"/>
      <c r="AM29" s="29"/>
      <c r="AN29" s="30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30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</row>
    <row r="30" spans="1:88" ht="15" x14ac:dyDescent="0.25">
      <c r="A30" s="26" t="s">
        <v>360</v>
      </c>
      <c r="B30" s="26"/>
      <c r="C30" s="27">
        <v>46184</v>
      </c>
      <c r="D30" s="27">
        <v>49574.075725860006</v>
      </c>
      <c r="E30" s="27">
        <v>46620.390828360003</v>
      </c>
      <c r="F30" s="27">
        <v>48377.01457965</v>
      </c>
      <c r="G30" s="28">
        <v>48207.348112180007</v>
      </c>
      <c r="H30" s="28">
        <v>48008.779983679997</v>
      </c>
      <c r="I30" s="28">
        <v>48638.310566709995</v>
      </c>
      <c r="J30" s="28">
        <v>51879.275967319998</v>
      </c>
      <c r="K30" s="28">
        <v>51842.828336639999</v>
      </c>
      <c r="L30" s="28">
        <v>50910.568397939998</v>
      </c>
      <c r="M30" s="28">
        <v>57097.902019729998</v>
      </c>
      <c r="N30" s="28">
        <v>54151.355099809996</v>
      </c>
      <c r="O30" s="28">
        <v>53701.961528459993</v>
      </c>
      <c r="P30" s="28">
        <v>49510.451093290001</v>
      </c>
      <c r="Q30" s="28">
        <v>47414.230756199999</v>
      </c>
      <c r="R30" s="28">
        <v>49471.89456475</v>
      </c>
      <c r="S30" s="28">
        <v>43920.209123200002</v>
      </c>
      <c r="T30" s="28">
        <v>42617.05992534</v>
      </c>
      <c r="U30" s="28">
        <v>41659.496887579997</v>
      </c>
      <c r="V30" s="28">
        <v>43597.782445159995</v>
      </c>
      <c r="W30" s="28">
        <v>44200.53745104</v>
      </c>
      <c r="X30" s="28">
        <v>44985.892770819999</v>
      </c>
      <c r="Y30" s="28">
        <v>41517.967941100003</v>
      </c>
      <c r="Z30" s="28">
        <v>43550.137512400004</v>
      </c>
      <c r="AA30" s="28">
        <v>41614.611630500003</v>
      </c>
      <c r="AB30" s="28">
        <v>42395.098453830004</v>
      </c>
      <c r="AC30" s="28">
        <v>41524.063658999999</v>
      </c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</row>
    <row r="31" spans="1:88" ht="15" x14ac:dyDescent="0.25">
      <c r="A31" s="26" t="s">
        <v>361</v>
      </c>
      <c r="B31" s="26"/>
      <c r="C31" s="27">
        <v>41467</v>
      </c>
      <c r="D31" s="27">
        <v>41104.531569780003</v>
      </c>
      <c r="E31" s="27">
        <v>43442.694437999999</v>
      </c>
      <c r="F31" s="27">
        <v>45905.848744150004</v>
      </c>
      <c r="G31" s="28">
        <v>44450.594319100004</v>
      </c>
      <c r="H31" s="28">
        <v>41672.907633440002</v>
      </c>
      <c r="I31" s="28">
        <v>39195.065467479995</v>
      </c>
      <c r="J31" s="28">
        <v>40434.585820879998</v>
      </c>
      <c r="K31" s="28">
        <v>42218.648894400001</v>
      </c>
      <c r="L31" s="28">
        <v>39564.404565959994</v>
      </c>
      <c r="M31" s="28">
        <v>41499.388750929997</v>
      </c>
      <c r="N31" s="28">
        <v>40614.497730659998</v>
      </c>
      <c r="O31" s="28">
        <v>42181.707897419998</v>
      </c>
      <c r="P31" s="28">
        <v>39567.184563160001</v>
      </c>
      <c r="Q31" s="28">
        <v>39691.515978719995</v>
      </c>
      <c r="R31" s="28">
        <v>39431.195331909999</v>
      </c>
      <c r="S31" s="28">
        <v>40197.393119680004</v>
      </c>
      <c r="T31" s="28">
        <v>39330.366648900002</v>
      </c>
      <c r="U31" s="28">
        <v>40386.614339499996</v>
      </c>
      <c r="V31" s="28">
        <v>38759.655688819999</v>
      </c>
      <c r="W31" s="28">
        <v>37801.388955000002</v>
      </c>
      <c r="X31" s="28">
        <v>40223.639337519999</v>
      </c>
      <c r="Y31" s="28">
        <v>39371.494488700002</v>
      </c>
      <c r="Z31" s="28">
        <v>37590.451746580002</v>
      </c>
      <c r="AA31" s="28">
        <v>38583.435586079999</v>
      </c>
      <c r="AB31" s="28">
        <v>39104.207680920001</v>
      </c>
      <c r="AC31" s="28">
        <v>39047.61047616</v>
      </c>
      <c r="AI31" s="29"/>
      <c r="AJ31" s="30"/>
      <c r="AK31" s="29"/>
      <c r="AL31" s="29"/>
      <c r="AM31" s="29"/>
      <c r="AN31" s="29"/>
      <c r="AO31" s="29"/>
      <c r="AP31" s="29"/>
      <c r="AQ31" s="29"/>
      <c r="AR31" s="30"/>
      <c r="AS31" s="29"/>
      <c r="AT31" s="29"/>
      <c r="AU31" s="29"/>
      <c r="AV31" s="30"/>
      <c r="AW31" s="29"/>
      <c r="AX31" s="29"/>
      <c r="AY31" s="29"/>
      <c r="AZ31" s="29"/>
      <c r="BA31" s="29"/>
      <c r="BB31" s="30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</row>
    <row r="32" spans="1:88" ht="15" x14ac:dyDescent="0.25">
      <c r="A32" s="26" t="s">
        <v>362</v>
      </c>
      <c r="B32" s="26"/>
      <c r="C32" s="27">
        <v>52728</v>
      </c>
      <c r="D32" s="27">
        <v>50413.711284300007</v>
      </c>
      <c r="E32" s="27">
        <v>51369.720360160005</v>
      </c>
      <c r="F32" s="27">
        <v>51709.407997820002</v>
      </c>
      <c r="G32" s="28">
        <v>52063.589915900004</v>
      </c>
      <c r="H32" s="28">
        <v>53522.653030239999</v>
      </c>
      <c r="I32" s="28">
        <v>50541.734496379999</v>
      </c>
      <c r="J32" s="28">
        <v>52130.599181639998</v>
      </c>
      <c r="K32" s="28">
        <v>51867.067549439998</v>
      </c>
      <c r="L32" s="28">
        <v>53708.623779059992</v>
      </c>
      <c r="M32" s="28">
        <v>52860.221507499999</v>
      </c>
      <c r="N32" s="28">
        <v>50543.707369819997</v>
      </c>
      <c r="O32" s="28">
        <v>48641.813017979999</v>
      </c>
      <c r="P32" s="28">
        <v>46989.756499559997</v>
      </c>
      <c r="Q32" s="28">
        <v>47066.909235119994</v>
      </c>
      <c r="R32" s="28">
        <v>46778.464210269995</v>
      </c>
      <c r="S32" s="28">
        <v>46253.697544319999</v>
      </c>
      <c r="T32" s="28">
        <v>46073.139744960004</v>
      </c>
      <c r="U32" s="28">
        <v>45750.687565439999</v>
      </c>
      <c r="V32" s="28">
        <v>46131.593263340001</v>
      </c>
      <c r="W32" s="28">
        <v>44443.113209039999</v>
      </c>
      <c r="X32" s="28">
        <v>44683.68916614</v>
      </c>
      <c r="Y32" s="28">
        <v>44557.034314299999</v>
      </c>
      <c r="Z32" s="28">
        <v>42720.261367560001</v>
      </c>
      <c r="AA32" s="28">
        <v>41324.210919919999</v>
      </c>
      <c r="AB32" s="28">
        <v>42124.561338029998</v>
      </c>
      <c r="AC32" s="28">
        <v>42767.287129320001</v>
      </c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</row>
    <row r="33" spans="1:88" ht="15" x14ac:dyDescent="0.25">
      <c r="A33" s="26" t="s">
        <v>363</v>
      </c>
      <c r="B33" s="26"/>
      <c r="C33" s="27">
        <v>51525</v>
      </c>
      <c r="D33" s="27">
        <v>52283.069385960007</v>
      </c>
      <c r="E33" s="27">
        <v>55436.523643680004</v>
      </c>
      <c r="F33" s="27">
        <v>56845.22669594</v>
      </c>
      <c r="G33" s="28">
        <v>56537.306220440005</v>
      </c>
      <c r="H33" s="28">
        <v>53842.071237919998</v>
      </c>
      <c r="I33" s="28">
        <v>54487.09713532</v>
      </c>
      <c r="J33" s="28">
        <v>53565.038282239999</v>
      </c>
      <c r="K33" s="28">
        <v>54487.326453120004</v>
      </c>
      <c r="L33" s="28">
        <v>55915.540699379992</v>
      </c>
      <c r="M33" s="28">
        <v>57934.802772219999</v>
      </c>
      <c r="N33" s="28">
        <v>54253.421303269999</v>
      </c>
      <c r="O33" s="28">
        <v>53107.514303759999</v>
      </c>
      <c r="P33" s="28">
        <v>52627.118616220003</v>
      </c>
      <c r="Q33" s="28">
        <v>53329.766623199997</v>
      </c>
      <c r="R33" s="28">
        <v>51260.411872919998</v>
      </c>
      <c r="S33" s="28">
        <v>52184.889746880006</v>
      </c>
      <c r="T33" s="28">
        <v>53214.119802180001</v>
      </c>
      <c r="U33" s="28">
        <v>48582.698976239997</v>
      </c>
      <c r="V33" s="28">
        <v>51420.903831420001</v>
      </c>
      <c r="W33" s="28">
        <v>51786.68998956</v>
      </c>
      <c r="X33" s="28">
        <v>49812.661580400003</v>
      </c>
      <c r="Y33" s="28">
        <v>49558.388299099999</v>
      </c>
      <c r="Z33" s="28">
        <v>49348.254471259999</v>
      </c>
      <c r="AA33" s="28">
        <v>49761.015877620004</v>
      </c>
      <c r="AB33" s="28">
        <v>44974.863093780004</v>
      </c>
      <c r="AC33" s="28">
        <v>51519.820210559999</v>
      </c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</row>
    <row r="34" spans="1:88" ht="15" x14ac:dyDescent="0.25">
      <c r="A34" s="26" t="s">
        <v>364</v>
      </c>
      <c r="B34" s="26"/>
      <c r="C34" s="27">
        <v>66707</v>
      </c>
      <c r="D34" s="27">
        <v>65189.670700140006</v>
      </c>
      <c r="E34" s="27">
        <v>67013.140958720003</v>
      </c>
      <c r="F34" s="27">
        <v>71060.213829679997</v>
      </c>
      <c r="G34" s="28">
        <v>67013.82629740001</v>
      </c>
      <c r="H34" s="28">
        <v>63642.402609919998</v>
      </c>
      <c r="I34" s="28">
        <v>65580.976691449992</v>
      </c>
      <c r="J34" s="28">
        <v>65873.948349619997</v>
      </c>
      <c r="K34" s="28">
        <v>67046.874565439997</v>
      </c>
      <c r="L34" s="28">
        <v>63216.100690259991</v>
      </c>
      <c r="M34" s="28">
        <v>64478.075221339997</v>
      </c>
      <c r="N34" s="28">
        <v>60264.858978849996</v>
      </c>
      <c r="O34" s="28">
        <v>60056.535568679996</v>
      </c>
      <c r="P34" s="28">
        <v>55531.132162139998</v>
      </c>
      <c r="Q34" s="28">
        <v>54529.478809559994</v>
      </c>
      <c r="R34" s="28">
        <v>55645.759712729996</v>
      </c>
      <c r="S34" s="28">
        <v>51274.189153600004</v>
      </c>
      <c r="T34" s="28">
        <v>56408.690572680003</v>
      </c>
      <c r="U34" s="28">
        <v>60044.732256079995</v>
      </c>
      <c r="V34" s="28">
        <v>56252.785829119995</v>
      </c>
      <c r="W34" s="28">
        <v>65988.692034599997</v>
      </c>
      <c r="X34" s="28">
        <v>63720.818487920005</v>
      </c>
      <c r="Y34" s="28">
        <v>61321.487862499998</v>
      </c>
      <c r="Z34" s="28">
        <v>59372.864539460003</v>
      </c>
      <c r="AA34" s="28">
        <v>57981.443835279999</v>
      </c>
      <c r="AB34" s="28">
        <v>51021.367631910005</v>
      </c>
      <c r="AC34" s="28">
        <v>51795.64792584</v>
      </c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30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</row>
    <row r="35" spans="1:88" ht="15" x14ac:dyDescent="0.25">
      <c r="A35" s="26" t="s">
        <v>365</v>
      </c>
      <c r="B35" s="26"/>
      <c r="C35" s="27">
        <v>63540</v>
      </c>
      <c r="D35" s="27">
        <v>65846.334829380008</v>
      </c>
      <c r="E35" s="27">
        <v>66132.135267320002</v>
      </c>
      <c r="F35" s="27">
        <v>63627.788244440002</v>
      </c>
      <c r="G35" s="28">
        <v>73598.418653780012</v>
      </c>
      <c r="H35" s="28">
        <v>70772.353091839992</v>
      </c>
      <c r="I35" s="28">
        <v>63803.37035325</v>
      </c>
      <c r="J35" s="28">
        <v>66440.611068699989</v>
      </c>
      <c r="K35" s="28">
        <v>66134.268203519998</v>
      </c>
      <c r="L35" s="28">
        <v>63757.977612659997</v>
      </c>
      <c r="M35" s="28">
        <v>63818.430301449996</v>
      </c>
      <c r="N35" s="28">
        <v>65078.981575379999</v>
      </c>
      <c r="O35" s="28">
        <v>66559.387455959994</v>
      </c>
      <c r="P35" s="28">
        <v>65043.672802530004</v>
      </c>
      <c r="Q35" s="28">
        <v>65683.896265439995</v>
      </c>
      <c r="R35" s="28">
        <v>62397.803212119994</v>
      </c>
      <c r="S35" s="28">
        <v>61508.659878400002</v>
      </c>
      <c r="T35" s="28">
        <v>60176.798235000002</v>
      </c>
      <c r="U35" s="28">
        <v>59380.884419999995</v>
      </c>
      <c r="V35" s="28">
        <v>62524.084693339995</v>
      </c>
      <c r="W35" s="28">
        <v>62639.529402480002</v>
      </c>
      <c r="X35" s="28">
        <v>66416.882107199999</v>
      </c>
      <c r="Y35" s="28">
        <v>64264.919279900001</v>
      </c>
      <c r="Z35" s="28">
        <v>62866.789989970006</v>
      </c>
      <c r="AA35" s="28">
        <v>60196.461019900002</v>
      </c>
      <c r="AB35" s="28">
        <v>59865.998910599999</v>
      </c>
      <c r="AC35" s="28">
        <v>55517.323330560001</v>
      </c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</row>
    <row r="36" spans="1:88" ht="15" x14ac:dyDescent="0.25">
      <c r="A36" s="26" t="s">
        <v>366</v>
      </c>
      <c r="B36" s="26"/>
      <c r="C36" s="27">
        <v>45098</v>
      </c>
      <c r="D36" s="27">
        <v>44260.788723480007</v>
      </c>
      <c r="E36" s="27">
        <v>42634.599562440002</v>
      </c>
      <c r="F36" s="27">
        <v>46642.992255080004</v>
      </c>
      <c r="G36" s="28">
        <v>43285.935759760003</v>
      </c>
      <c r="H36" s="28">
        <v>43497.835435360001</v>
      </c>
      <c r="I36" s="28">
        <v>45666.014254459995</v>
      </c>
      <c r="J36" s="28">
        <v>41616.5162203</v>
      </c>
      <c r="K36" s="28">
        <v>42972.488412480001</v>
      </c>
      <c r="L36" s="28">
        <v>40793.479949039996</v>
      </c>
      <c r="M36" s="28">
        <v>44431.706667369996</v>
      </c>
      <c r="N36" s="28">
        <v>42624.416814179996</v>
      </c>
      <c r="O36" s="28">
        <v>42136.289457779996</v>
      </c>
      <c r="P36" s="28">
        <v>40751.003517980003</v>
      </c>
      <c r="Q36" s="28">
        <v>34712.779592879997</v>
      </c>
      <c r="R36" s="28">
        <v>36922.44110933</v>
      </c>
      <c r="S36" s="28">
        <v>39141.213198400001</v>
      </c>
      <c r="T36" s="28">
        <v>39758.290547460005</v>
      </c>
      <c r="U36" s="28">
        <v>39374.094130799996</v>
      </c>
      <c r="V36" s="28">
        <v>41433.9735764</v>
      </c>
      <c r="W36" s="28">
        <v>40492.362697079996</v>
      </c>
      <c r="X36" s="28">
        <v>38373.066702119999</v>
      </c>
      <c r="Y36" s="28">
        <v>34173.557539200003</v>
      </c>
      <c r="Z36" s="28">
        <v>38111.878350860003</v>
      </c>
      <c r="AA36" s="28">
        <v>37666.680401700003</v>
      </c>
      <c r="AB36" s="28">
        <v>39465.567971310003</v>
      </c>
      <c r="AC36" s="28">
        <v>41234.244682800003</v>
      </c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</row>
    <row r="37" spans="1:88" ht="15" x14ac:dyDescent="0.25">
      <c r="A37" s="26" t="s">
        <v>367</v>
      </c>
      <c r="B37" s="26"/>
      <c r="C37" s="27">
        <v>49826</v>
      </c>
      <c r="D37" s="27">
        <v>51044.962715040005</v>
      </c>
      <c r="E37" s="27">
        <v>51099.342751420001</v>
      </c>
      <c r="F37" s="27">
        <v>51467.54921392</v>
      </c>
      <c r="G37" s="28">
        <v>52146.857055240005</v>
      </c>
      <c r="H37" s="28">
        <v>52688.368410880001</v>
      </c>
      <c r="I37" s="28">
        <v>51537.886619669996</v>
      </c>
      <c r="J37" s="28">
        <v>50724.611765679998</v>
      </c>
      <c r="K37" s="28">
        <v>50861.140218239998</v>
      </c>
      <c r="L37" s="28">
        <v>51865.010704439992</v>
      </c>
      <c r="M37" s="28">
        <v>51586.511738959998</v>
      </c>
      <c r="N37" s="28">
        <v>52327.248848229996</v>
      </c>
      <c r="O37" s="28">
        <v>49952.268585239995</v>
      </c>
      <c r="P37" s="28">
        <v>48487.815726139997</v>
      </c>
      <c r="Q37" s="28">
        <v>48998.625742799995</v>
      </c>
      <c r="R37" s="28">
        <v>46919.102187639997</v>
      </c>
      <c r="S37" s="28">
        <v>46406.450838720004</v>
      </c>
      <c r="T37" s="28">
        <v>47096.888238389998</v>
      </c>
      <c r="U37" s="28">
        <v>47277.842105780001</v>
      </c>
      <c r="V37" s="28">
        <v>49636.464050039998</v>
      </c>
      <c r="W37" s="28">
        <v>51088.071806519998</v>
      </c>
      <c r="X37" s="28">
        <v>53473.060297759999</v>
      </c>
      <c r="Y37" s="28">
        <v>51208.976795499999</v>
      </c>
      <c r="Z37" s="28">
        <v>48441.265941279999</v>
      </c>
      <c r="AA37" s="28">
        <v>47498.547596500001</v>
      </c>
      <c r="AB37" s="28">
        <v>45680.192002830001</v>
      </c>
      <c r="AC37" s="28">
        <v>44026.500612119999</v>
      </c>
      <c r="AI37" s="29"/>
      <c r="AJ37" s="30"/>
      <c r="AK37" s="29"/>
      <c r="AL37" s="30"/>
      <c r="AM37" s="29"/>
      <c r="AN37" s="30"/>
      <c r="AO37" s="29"/>
      <c r="AP37" s="30"/>
      <c r="AQ37" s="29"/>
      <c r="AR37" s="29"/>
      <c r="AS37" s="29"/>
      <c r="AT37" s="30"/>
      <c r="AU37" s="29"/>
      <c r="AV37" s="30"/>
      <c r="AW37" s="29"/>
      <c r="AX37" s="29"/>
      <c r="AY37" s="29"/>
      <c r="AZ37" s="30"/>
      <c r="BA37" s="29"/>
      <c r="BB37" s="30"/>
      <c r="BC37" s="29"/>
      <c r="BD37" s="30"/>
      <c r="BE37" s="29"/>
      <c r="BF37" s="29"/>
      <c r="BG37" s="29"/>
      <c r="BH37" s="29"/>
      <c r="BI37" s="29"/>
      <c r="BJ37" s="30"/>
      <c r="BK37" s="29"/>
      <c r="BL37" s="29"/>
      <c r="BM37" s="29"/>
      <c r="BN37" s="29"/>
      <c r="BO37" s="29"/>
      <c r="BP37" s="30"/>
      <c r="BQ37" s="29"/>
      <c r="BR37" s="30"/>
      <c r="BS37" s="29"/>
      <c r="BT37" s="30"/>
      <c r="BU37" s="29"/>
      <c r="BV37" s="30"/>
      <c r="BW37" s="29"/>
      <c r="BX37" s="30"/>
      <c r="BY37" s="29"/>
      <c r="BZ37" s="30"/>
      <c r="CA37" s="29"/>
      <c r="CB37" s="29"/>
      <c r="CC37" s="29"/>
      <c r="CD37" s="30"/>
      <c r="CE37" s="29"/>
      <c r="CF37" s="30"/>
      <c r="CG37" s="29"/>
      <c r="CH37" s="29"/>
      <c r="CI37" s="29"/>
      <c r="CJ37" s="30"/>
    </row>
    <row r="38" spans="1:88" ht="15" x14ac:dyDescent="0.25">
      <c r="A38" s="26" t="s">
        <v>368</v>
      </c>
      <c r="B38" s="26"/>
      <c r="C38" s="27">
        <v>43753</v>
      </c>
      <c r="D38" s="27">
        <v>42597.781733640004</v>
      </c>
      <c r="E38" s="27">
        <v>43473.073944600001</v>
      </c>
      <c r="F38" s="27">
        <v>45756.527234090005</v>
      </c>
      <c r="G38" s="28">
        <v>43036.134341740006</v>
      </c>
      <c r="H38" s="28">
        <v>46970.112385280001</v>
      </c>
      <c r="I38" s="28">
        <v>46446.314179540001</v>
      </c>
      <c r="J38" s="28">
        <v>44193.764653939994</v>
      </c>
      <c r="K38" s="28">
        <v>44254.742769600001</v>
      </c>
      <c r="L38" s="28">
        <v>46997.970710519992</v>
      </c>
      <c r="M38" s="28">
        <v>48513.655269529998</v>
      </c>
      <c r="N38" s="28">
        <v>48748.38902178</v>
      </c>
      <c r="O38" s="28">
        <v>47873.707053479993</v>
      </c>
      <c r="P38" s="28">
        <v>48544.704051200002</v>
      </c>
      <c r="Q38" s="28">
        <v>49262.92219908</v>
      </c>
      <c r="R38" s="28">
        <v>45428.90786177</v>
      </c>
      <c r="S38" s="28">
        <v>43809.64483392</v>
      </c>
      <c r="T38" s="28">
        <v>42822.106793400002</v>
      </c>
      <c r="U38" s="28">
        <v>42283.757467379997</v>
      </c>
      <c r="V38" s="28">
        <v>41922.625939979996</v>
      </c>
      <c r="W38" s="28">
        <v>42578.514215880001</v>
      </c>
      <c r="X38" s="28">
        <v>44831.395422360001</v>
      </c>
      <c r="Y38" s="28">
        <v>43239.397145499999</v>
      </c>
      <c r="Z38" s="28">
        <v>41787.568709200001</v>
      </c>
      <c r="AA38" s="28">
        <v>41493.136823460001</v>
      </c>
      <c r="AB38" s="28">
        <v>41452.083364470003</v>
      </c>
      <c r="AC38" s="28">
        <v>41112.32083764</v>
      </c>
      <c r="AI38" s="29"/>
      <c r="AJ38" s="29"/>
      <c r="AK38" s="29"/>
      <c r="AL38" s="30"/>
      <c r="AM38" s="29"/>
      <c r="AN38" s="30"/>
      <c r="AO38" s="29"/>
      <c r="AP38" s="29"/>
      <c r="AQ38" s="29"/>
      <c r="AR38" s="30"/>
      <c r="AS38" s="29"/>
      <c r="AT38" s="29"/>
      <c r="AU38" s="29"/>
      <c r="AV38" s="30"/>
      <c r="AW38" s="29"/>
      <c r="AX38" s="29"/>
      <c r="AY38" s="29"/>
      <c r="AZ38" s="30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30"/>
      <c r="BQ38" s="29"/>
      <c r="BR38" s="30"/>
      <c r="BS38" s="29"/>
      <c r="BT38" s="30"/>
      <c r="BU38" s="29"/>
      <c r="BV38" s="30"/>
      <c r="BW38" s="29"/>
      <c r="BX38" s="30"/>
      <c r="BY38" s="29"/>
      <c r="BZ38" s="30"/>
      <c r="CA38" s="29"/>
      <c r="CB38" s="30"/>
      <c r="CC38" s="29"/>
      <c r="CD38" s="30"/>
      <c r="CE38" s="29"/>
      <c r="CF38" s="29"/>
      <c r="CG38" s="29"/>
      <c r="CH38" s="29"/>
      <c r="CI38" s="29"/>
      <c r="CJ38" s="29"/>
    </row>
    <row r="39" spans="1:88" ht="15" x14ac:dyDescent="0.25">
      <c r="A39" s="26" t="s">
        <v>369</v>
      </c>
      <c r="B39" s="26"/>
      <c r="C39" s="27">
        <v>51380</v>
      </c>
      <c r="D39" s="27">
        <v>50901.635095500009</v>
      </c>
      <c r="E39" s="27">
        <v>50258.843068820002</v>
      </c>
      <c r="F39" s="27">
        <v>49638.886495650004</v>
      </c>
      <c r="G39" s="28">
        <v>44387.873616740006</v>
      </c>
      <c r="H39" s="28">
        <v>47122.003560960002</v>
      </c>
      <c r="I39" s="28">
        <v>45271.247132600001</v>
      </c>
      <c r="J39" s="28">
        <v>47905.524012599999</v>
      </c>
      <c r="K39" s="28">
        <v>43872.975168000004</v>
      </c>
      <c r="L39" s="28">
        <v>44080.45609878</v>
      </c>
      <c r="M39" s="28">
        <v>45575.006787639999</v>
      </c>
      <c r="N39" s="28">
        <v>42740.876969409997</v>
      </c>
      <c r="O39" s="28">
        <v>40481.188083839996</v>
      </c>
      <c r="P39" s="28">
        <v>42884.315707729998</v>
      </c>
      <c r="Q39" s="28">
        <v>43546.646487599995</v>
      </c>
      <c r="R39" s="28">
        <v>41323.415391069997</v>
      </c>
      <c r="S39" s="28">
        <v>41138.644371840004</v>
      </c>
      <c r="T39" s="28">
        <v>41779.04229066</v>
      </c>
      <c r="U39" s="28">
        <v>41047.417002019996</v>
      </c>
      <c r="V39" s="28">
        <v>40422.322676719996</v>
      </c>
      <c r="W39" s="28">
        <v>40856.226334079998</v>
      </c>
      <c r="X39" s="28">
        <v>42833.116530740001</v>
      </c>
      <c r="Y39" s="28">
        <v>42667.358428400003</v>
      </c>
      <c r="Z39" s="28">
        <v>41449.743021920003</v>
      </c>
      <c r="AA39" s="28">
        <v>40823.127340879997</v>
      </c>
      <c r="AB39" s="28">
        <v>40976.711003850003</v>
      </c>
      <c r="AC39" s="28">
        <v>41516.068652760005</v>
      </c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30"/>
      <c r="BA39" s="29"/>
      <c r="BB39" s="30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</row>
    <row r="40" spans="1:88" ht="15" x14ac:dyDescent="0.25">
      <c r="A40" s="26" t="s">
        <v>370</v>
      </c>
      <c r="B40" s="26"/>
      <c r="C40" s="27">
        <v>46093</v>
      </c>
      <c r="D40" s="27">
        <v>46636.367779260007</v>
      </c>
      <c r="E40" s="27">
        <v>47527.725425479999</v>
      </c>
      <c r="F40" s="27">
        <v>51630.54100307</v>
      </c>
      <c r="G40" s="28">
        <v>49635.866178000004</v>
      </c>
      <c r="H40" s="28">
        <v>49367.982636640001</v>
      </c>
      <c r="I40" s="28">
        <v>49697.948630649997</v>
      </c>
      <c r="J40" s="28">
        <v>51592.388147199999</v>
      </c>
      <c r="K40" s="28">
        <v>51731.327957760004</v>
      </c>
      <c r="L40" s="28">
        <v>51459.834551099993</v>
      </c>
      <c r="M40" s="28">
        <v>54394.75057258</v>
      </c>
      <c r="N40" s="28">
        <v>51672.97831323</v>
      </c>
      <c r="O40" s="28">
        <v>51997.434205499994</v>
      </c>
      <c r="P40" s="28">
        <v>48942.922326619999</v>
      </c>
      <c r="Q40" s="28">
        <v>47144.3992956</v>
      </c>
      <c r="R40" s="28">
        <v>49636.682497829999</v>
      </c>
      <c r="S40" s="28">
        <v>46342.439934400005</v>
      </c>
      <c r="T40" s="28">
        <v>46484.719327949999</v>
      </c>
      <c r="U40" s="28">
        <v>47815.315239119998</v>
      </c>
      <c r="V40" s="28">
        <v>46507.839971399997</v>
      </c>
      <c r="W40" s="28">
        <v>48536.174832359997</v>
      </c>
      <c r="X40" s="28">
        <v>49271.071974260005</v>
      </c>
      <c r="Y40" s="28">
        <v>49128.030998000002</v>
      </c>
      <c r="Z40" s="28">
        <v>47319.464338410005</v>
      </c>
      <c r="AA40" s="28">
        <v>47669.371543900001</v>
      </c>
      <c r="AB40" s="28">
        <v>48646.438236779999</v>
      </c>
      <c r="AC40" s="28">
        <v>46217.132321880003</v>
      </c>
      <c r="AI40" s="29"/>
      <c r="AJ40" s="30"/>
      <c r="AK40" s="29"/>
      <c r="AL40" s="30"/>
      <c r="AM40" s="29"/>
      <c r="AN40" s="30"/>
      <c r="AO40" s="29"/>
      <c r="AP40" s="29"/>
      <c r="AQ40" s="29"/>
      <c r="AR40" s="30"/>
      <c r="AS40" s="29"/>
      <c r="AT40" s="29"/>
      <c r="AU40" s="29"/>
      <c r="AV40" s="29"/>
      <c r="AW40" s="29"/>
      <c r="AX40" s="29"/>
      <c r="AY40" s="29"/>
      <c r="AZ40" s="30"/>
      <c r="BA40" s="29"/>
      <c r="BB40" s="30"/>
      <c r="BC40" s="29"/>
      <c r="BD40" s="30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30"/>
      <c r="BQ40" s="29"/>
      <c r="BR40" s="30"/>
      <c r="BS40" s="29"/>
      <c r="BT40" s="30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30"/>
    </row>
    <row r="41" spans="1:88" ht="15" x14ac:dyDescent="0.25">
      <c r="A41" s="26" t="s">
        <v>371</v>
      </c>
      <c r="B41" s="26"/>
      <c r="C41" s="27">
        <v>43400</v>
      </c>
      <c r="D41" s="27">
        <v>46635.351271320003</v>
      </c>
      <c r="E41" s="27">
        <v>46694.314294420001</v>
      </c>
      <c r="F41" s="27">
        <v>45444.213934880005</v>
      </c>
      <c r="G41" s="28">
        <v>41999.079969960003</v>
      </c>
      <c r="H41" s="28">
        <v>42043.700797600002</v>
      </c>
      <c r="I41" s="28">
        <v>45726.037325619996</v>
      </c>
      <c r="J41" s="28">
        <v>42561.349247719998</v>
      </c>
      <c r="K41" s="28">
        <v>44185.66101312</v>
      </c>
      <c r="L41" s="28">
        <v>43853.85302214</v>
      </c>
      <c r="M41" s="28">
        <v>41062.579734879997</v>
      </c>
      <c r="N41" s="28">
        <v>42767.04779081</v>
      </c>
      <c r="O41" s="28">
        <v>45053.756286419994</v>
      </c>
      <c r="P41" s="28">
        <v>42464.425689429998</v>
      </c>
      <c r="Q41" s="28">
        <v>37965.978381959998</v>
      </c>
      <c r="R41" s="28">
        <v>37377.028510929995</v>
      </c>
      <c r="S41" s="28">
        <v>39266.325420480003</v>
      </c>
      <c r="T41" s="28">
        <v>39018.338806200001</v>
      </c>
      <c r="U41" s="28">
        <v>38497.084145519999</v>
      </c>
      <c r="V41" s="28">
        <v>39751.011122919997</v>
      </c>
      <c r="W41" s="28">
        <v>39433.115220480002</v>
      </c>
      <c r="X41" s="28">
        <v>40181.195011019998</v>
      </c>
      <c r="Y41" s="28">
        <v>41914.675905900003</v>
      </c>
      <c r="Z41" s="28">
        <v>39824.874906470002</v>
      </c>
      <c r="AA41" s="28">
        <v>39760.222779280004</v>
      </c>
      <c r="AB41" s="28">
        <v>40976.711003850003</v>
      </c>
      <c r="AC41" s="28">
        <v>42269.59799088</v>
      </c>
      <c r="AI41" s="29"/>
      <c r="AJ41" s="29"/>
      <c r="AK41" s="29"/>
      <c r="AL41" s="29"/>
      <c r="AM41" s="29"/>
      <c r="AN41" s="30"/>
      <c r="AO41" s="29"/>
      <c r="AP41" s="29"/>
      <c r="AQ41" s="29"/>
      <c r="AR41" s="29"/>
      <c r="AS41" s="29"/>
      <c r="AT41" s="29"/>
      <c r="AU41" s="29"/>
      <c r="AV41" s="29"/>
      <c r="AW41" s="29"/>
      <c r="AX41" s="30"/>
      <c r="AY41" s="29"/>
      <c r="AZ41" s="30"/>
      <c r="BA41" s="29"/>
      <c r="BB41" s="30"/>
      <c r="BC41" s="29"/>
      <c r="BD41" s="30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</row>
    <row r="42" spans="1:88" ht="15" x14ac:dyDescent="0.25">
      <c r="A42" s="26" t="s">
        <v>372</v>
      </c>
      <c r="B42" s="26"/>
      <c r="C42" s="27">
        <v>50526</v>
      </c>
      <c r="D42" s="27">
        <v>49908.506838120004</v>
      </c>
      <c r="E42" s="27">
        <v>52381.357929940001</v>
      </c>
      <c r="F42" s="27">
        <v>52826.164643479999</v>
      </c>
      <c r="G42" s="28">
        <v>50923.803359220008</v>
      </c>
      <c r="H42" s="28">
        <v>49318.841373919997</v>
      </c>
      <c r="I42" s="28">
        <v>47318.95729102</v>
      </c>
      <c r="J42" s="28">
        <v>49361.301876679994</v>
      </c>
      <c r="K42" s="28">
        <v>50662.37867328</v>
      </c>
      <c r="L42" s="28">
        <v>50829.286859579996</v>
      </c>
      <c r="M42" s="28">
        <v>53808.540211909996</v>
      </c>
      <c r="N42" s="28">
        <v>53151.629722329999</v>
      </c>
      <c r="O42" s="28">
        <v>52187.122982819994</v>
      </c>
      <c r="P42" s="28">
        <v>50450.46294071</v>
      </c>
      <c r="Q42" s="28">
        <v>49112.093331359996</v>
      </c>
      <c r="R42" s="28">
        <v>51672.381705619999</v>
      </c>
      <c r="S42" s="28">
        <v>45761.977415680005</v>
      </c>
      <c r="T42" s="28">
        <v>49237.993578059999</v>
      </c>
      <c r="U42" s="28">
        <v>48611.62812506</v>
      </c>
      <c r="V42" s="28">
        <v>47132.315835399997</v>
      </c>
      <c r="W42" s="28">
        <v>47352.405133319997</v>
      </c>
      <c r="X42" s="28">
        <v>48435.767628740003</v>
      </c>
      <c r="Y42" s="28">
        <v>49142.199139600001</v>
      </c>
      <c r="Z42" s="28">
        <v>45969.997598460002</v>
      </c>
      <c r="AA42" s="28">
        <v>47020.240543779997</v>
      </c>
      <c r="AB42" s="28">
        <v>42308.140095180002</v>
      </c>
      <c r="AC42" s="28">
        <v>42771.284632440002</v>
      </c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30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</row>
    <row r="43" spans="1:88" ht="15" x14ac:dyDescent="0.25">
      <c r="A43" s="26" t="s">
        <v>373</v>
      </c>
      <c r="B43" s="26"/>
      <c r="C43" s="27">
        <v>48460</v>
      </c>
      <c r="D43" s="27">
        <v>48967.220485680002</v>
      </c>
      <c r="E43" s="27">
        <v>52052.24660844</v>
      </c>
      <c r="F43" s="27">
        <v>50934.408329409998</v>
      </c>
      <c r="G43" s="28">
        <v>52422.611867340005</v>
      </c>
      <c r="H43" s="28">
        <v>51710.010543999997</v>
      </c>
      <c r="I43" s="28">
        <v>50911.107241979997</v>
      </c>
      <c r="J43" s="28">
        <v>50896.507360379997</v>
      </c>
      <c r="K43" s="28">
        <v>51505.903278720005</v>
      </c>
      <c r="L43" s="28">
        <v>53570.691471539998</v>
      </c>
      <c r="M43" s="28">
        <v>53399.58568384</v>
      </c>
      <c r="N43" s="28">
        <v>49407.893721059998</v>
      </c>
      <c r="O43" s="28">
        <v>52117.659486899996</v>
      </c>
      <c r="P43" s="28">
        <v>50816.173601809998</v>
      </c>
      <c r="Q43" s="28">
        <v>48291.528940919998</v>
      </c>
      <c r="R43" s="28">
        <v>49044.298290120001</v>
      </c>
      <c r="S43" s="28">
        <v>46649.401316480005</v>
      </c>
      <c r="T43" s="28">
        <v>46053.823735650003</v>
      </c>
      <c r="U43" s="28">
        <v>45497.938159959995</v>
      </c>
      <c r="V43" s="28">
        <v>47408.646405219995</v>
      </c>
      <c r="W43" s="28">
        <v>46906.065738600002</v>
      </c>
      <c r="X43" s="28">
        <v>48709.109091400001</v>
      </c>
      <c r="Y43" s="28">
        <v>47360.5553334</v>
      </c>
      <c r="Z43" s="28">
        <v>46678.697138080002</v>
      </c>
      <c r="AA43" s="28">
        <v>45186.730175019999</v>
      </c>
      <c r="AB43" s="28">
        <v>44207.697129690001</v>
      </c>
      <c r="AC43" s="28">
        <v>40666.599239759998</v>
      </c>
      <c r="AI43" s="29"/>
      <c r="AJ43" s="30"/>
      <c r="AK43" s="29"/>
      <c r="AL43" s="30"/>
      <c r="AM43" s="29"/>
      <c r="AN43" s="30"/>
      <c r="AO43" s="29"/>
      <c r="AP43" s="30"/>
      <c r="AQ43" s="29"/>
      <c r="AR43" s="30"/>
      <c r="AS43" s="29"/>
      <c r="AT43" s="30"/>
      <c r="AU43" s="29"/>
      <c r="AV43" s="29"/>
      <c r="AW43" s="29"/>
      <c r="AX43" s="30"/>
      <c r="AY43" s="29"/>
      <c r="AZ43" s="30"/>
      <c r="BA43" s="29"/>
      <c r="BB43" s="30"/>
      <c r="BC43" s="29"/>
      <c r="BD43" s="30"/>
      <c r="BE43" s="29"/>
      <c r="BF43" s="29"/>
      <c r="BG43" s="29"/>
      <c r="BH43" s="29"/>
      <c r="BI43" s="29"/>
      <c r="BJ43" s="29"/>
      <c r="BK43" s="29"/>
      <c r="BL43" s="29"/>
      <c r="BM43" s="29"/>
      <c r="BN43" s="30"/>
      <c r="BO43" s="29"/>
      <c r="BP43" s="30"/>
      <c r="BQ43" s="29"/>
      <c r="BR43" s="29"/>
      <c r="BS43" s="29"/>
      <c r="BT43" s="29"/>
      <c r="BU43" s="29"/>
      <c r="BV43" s="30"/>
      <c r="BW43" s="29"/>
      <c r="BX43" s="29"/>
      <c r="BY43" s="29"/>
      <c r="BZ43" s="29"/>
      <c r="CA43" s="29"/>
      <c r="CB43" s="30"/>
      <c r="CC43" s="29"/>
      <c r="CD43" s="30"/>
      <c r="CE43" s="29"/>
      <c r="CF43" s="30"/>
      <c r="CG43" s="29"/>
      <c r="CH43" s="29"/>
      <c r="CI43" s="29"/>
      <c r="CJ43" s="30"/>
    </row>
    <row r="44" spans="1:88" ht="15" x14ac:dyDescent="0.25">
      <c r="A44" s="26" t="s">
        <v>374</v>
      </c>
      <c r="B44" s="26"/>
      <c r="C44" s="27">
        <v>51914</v>
      </c>
      <c r="D44" s="27">
        <v>52486.370973960009</v>
      </c>
      <c r="E44" s="27">
        <v>53914.510363020003</v>
      </c>
      <c r="F44" s="27">
        <v>57005.0638053</v>
      </c>
      <c r="G44" s="28">
        <v>58109.649345120008</v>
      </c>
      <c r="H44" s="28">
        <v>55266.051009919996</v>
      </c>
      <c r="I44" s="28">
        <v>55330.883001049995</v>
      </c>
      <c r="J44" s="28">
        <v>53004.302997459999</v>
      </c>
      <c r="K44" s="28">
        <v>51407.73446688</v>
      </c>
      <c r="L44" s="28">
        <v>56309.633006579992</v>
      </c>
      <c r="M44" s="28">
        <v>53426.174058730001</v>
      </c>
      <c r="N44" s="28">
        <v>55899.565969329997</v>
      </c>
      <c r="O44" s="28">
        <v>54349.842211559997</v>
      </c>
      <c r="P44" s="28">
        <v>47131.977312210001</v>
      </c>
      <c r="Q44" s="28">
        <v>51179.417444879997</v>
      </c>
      <c r="R44" s="28">
        <v>50230.48729117</v>
      </c>
      <c r="S44" s="28">
        <v>46448.639843839999</v>
      </c>
      <c r="T44" s="28">
        <v>49789.242766830001</v>
      </c>
      <c r="U44" s="28">
        <v>46335.36088896</v>
      </c>
      <c r="V44" s="28">
        <v>48140.844355759997</v>
      </c>
      <c r="W44" s="28">
        <v>51697.745544960002</v>
      </c>
      <c r="X44" s="28">
        <v>51143.71565944</v>
      </c>
      <c r="Y44" s="28">
        <v>52850.710203399998</v>
      </c>
      <c r="Z44" s="28">
        <v>51944.371437640002</v>
      </c>
      <c r="AA44" s="28">
        <v>50374.084044399999</v>
      </c>
      <c r="AB44" s="28">
        <v>47585.546261250005</v>
      </c>
      <c r="AC44" s="28">
        <v>43197.018714720005</v>
      </c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</row>
    <row r="45" spans="1:88" ht="15" x14ac:dyDescent="0.25">
      <c r="A45" s="26" t="s">
        <v>375</v>
      </c>
      <c r="B45" s="26"/>
      <c r="C45" s="27">
        <v>41709</v>
      </c>
      <c r="D45" s="27">
        <v>41779.492841940002</v>
      </c>
      <c r="E45" s="27">
        <v>42688.270024099998</v>
      </c>
      <c r="F45" s="27">
        <v>46492.61918509</v>
      </c>
      <c r="G45" s="28">
        <v>42841.483886140006</v>
      </c>
      <c r="H45" s="28">
        <v>44930.749982399997</v>
      </c>
      <c r="I45" s="28">
        <v>44660.627812530001</v>
      </c>
      <c r="J45" s="28">
        <v>45616.348885939995</v>
      </c>
      <c r="K45" s="28">
        <v>45826.655719679999</v>
      </c>
      <c r="L45" s="28">
        <v>46473.335326559994</v>
      </c>
      <c r="M45" s="28">
        <v>47567.868791299996</v>
      </c>
      <c r="N45" s="28">
        <v>47712.024494339996</v>
      </c>
      <c r="O45" s="28">
        <v>44439.271514819993</v>
      </c>
      <c r="P45" s="28">
        <v>46407.328409660004</v>
      </c>
      <c r="Q45" s="28">
        <v>47967.731188199999</v>
      </c>
      <c r="R45" s="28">
        <v>41297.844849729998</v>
      </c>
      <c r="S45" s="28">
        <v>43419.760234879999</v>
      </c>
      <c r="T45" s="28">
        <v>38710.768504109998</v>
      </c>
      <c r="U45" s="28">
        <v>41989.898218839997</v>
      </c>
      <c r="V45" s="28">
        <v>42874.95163258</v>
      </c>
      <c r="W45" s="28">
        <v>46469.429374200001</v>
      </c>
      <c r="X45" s="28">
        <v>40403.603281880001</v>
      </c>
      <c r="Y45" s="28">
        <v>45219.394934100004</v>
      </c>
      <c r="Z45" s="28">
        <v>45990.193699330004</v>
      </c>
      <c r="AA45" s="28">
        <v>41696.227516480001</v>
      </c>
      <c r="AB45" s="28">
        <v>38717.726086920004</v>
      </c>
      <c r="AC45" s="28">
        <v>40592.645432040001</v>
      </c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</row>
    <row r="46" spans="1:88" ht="15" x14ac:dyDescent="0.25">
      <c r="A46" s="26" t="s">
        <v>376</v>
      </c>
      <c r="B46" s="26"/>
      <c r="C46" s="27">
        <v>45669</v>
      </c>
      <c r="D46" s="27">
        <v>46582.492858440004</v>
      </c>
      <c r="E46" s="27">
        <v>52252.751351999999</v>
      </c>
      <c r="F46" s="27">
        <v>48811.308830740003</v>
      </c>
      <c r="G46" s="28">
        <v>49124.368036340005</v>
      </c>
      <c r="H46" s="28">
        <v>48193.059718880002</v>
      </c>
      <c r="I46" s="28">
        <v>47449.392041809995</v>
      </c>
      <c r="J46" s="28">
        <v>46852.81168092</v>
      </c>
      <c r="K46" s="28">
        <v>45900.585318720005</v>
      </c>
      <c r="L46" s="28">
        <v>48856.362246659999</v>
      </c>
      <c r="M46" s="28">
        <v>46181.474957749997</v>
      </c>
      <c r="N46" s="28">
        <v>46882.409455959998</v>
      </c>
      <c r="O46" s="28">
        <v>43796.73417756</v>
      </c>
      <c r="P46" s="28">
        <v>40220.045817420003</v>
      </c>
      <c r="Q46" s="28">
        <v>40856.634388079998</v>
      </c>
      <c r="R46" s="28">
        <v>42018.081764139999</v>
      </c>
      <c r="S46" s="28">
        <v>43255.368594240004</v>
      </c>
      <c r="T46" s="28">
        <v>41212.934633190001</v>
      </c>
      <c r="U46" s="28">
        <v>39981.606256020001</v>
      </c>
      <c r="V46" s="28">
        <v>38466.152032739999</v>
      </c>
      <c r="W46" s="28">
        <v>39735.526332119996</v>
      </c>
      <c r="X46" s="28">
        <v>40929.912930480001</v>
      </c>
      <c r="Y46" s="28">
        <v>39483.068603799999</v>
      </c>
      <c r="Z46" s="28">
        <v>38833.429954669999</v>
      </c>
      <c r="AA46" s="28">
        <v>37767.276726279997</v>
      </c>
      <c r="AB46" s="28">
        <v>35057.745391739998</v>
      </c>
      <c r="AC46" s="28">
        <v>38793.769028039998</v>
      </c>
      <c r="AI46" s="29"/>
      <c r="AJ46" s="29"/>
      <c r="AK46" s="29"/>
      <c r="AL46" s="29"/>
      <c r="AM46" s="29"/>
      <c r="AN46" s="29"/>
      <c r="AO46" s="29"/>
      <c r="AP46" s="30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30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</row>
    <row r="47" spans="1:88" ht="15" x14ac:dyDescent="0.25">
      <c r="A47" s="26" t="s">
        <v>377</v>
      </c>
      <c r="B47" s="26"/>
      <c r="C47" s="27">
        <v>38686</v>
      </c>
      <c r="D47" s="27">
        <v>41185.852204980001</v>
      </c>
      <c r="E47" s="27">
        <v>40204.239034440005</v>
      </c>
      <c r="F47" s="27">
        <v>43319.011316349999</v>
      </c>
      <c r="G47" s="28">
        <v>44005.061054060003</v>
      </c>
      <c r="H47" s="28">
        <v>44010.468153280002</v>
      </c>
      <c r="I47" s="28">
        <v>43946.122407759998</v>
      </c>
      <c r="J47" s="28">
        <v>44483.023447779997</v>
      </c>
      <c r="K47" s="28">
        <v>44878.902499199998</v>
      </c>
      <c r="L47" s="28">
        <v>44068.140714179994</v>
      </c>
      <c r="M47" s="28">
        <v>43169.391916640001</v>
      </c>
      <c r="N47" s="28">
        <v>47790.536958539997</v>
      </c>
      <c r="O47" s="28">
        <v>45540.000757859998</v>
      </c>
      <c r="P47" s="28">
        <v>41495.969679479997</v>
      </c>
      <c r="Q47" s="28">
        <v>42605.695753199994</v>
      </c>
      <c r="R47" s="28">
        <v>41218.292054450001</v>
      </c>
      <c r="S47" s="28">
        <v>41663.824745919999</v>
      </c>
      <c r="T47" s="28">
        <v>37297.728130740004</v>
      </c>
      <c r="U47" s="28">
        <v>37026.26531604</v>
      </c>
      <c r="V47" s="28">
        <v>38175.770755979996</v>
      </c>
      <c r="W47" s="28">
        <v>36535.143498240002</v>
      </c>
      <c r="X47" s="28">
        <v>38388.346659660005</v>
      </c>
      <c r="Y47" s="28">
        <v>36936.345151200003</v>
      </c>
      <c r="Z47" s="28">
        <v>38884.838211430004</v>
      </c>
      <c r="AA47" s="28">
        <v>34650.68870816</v>
      </c>
      <c r="AB47" s="28">
        <v>34354.348890660003</v>
      </c>
      <c r="AC47" s="28">
        <v>33543.048679920001</v>
      </c>
      <c r="AI47" s="29"/>
      <c r="AJ47" s="30"/>
      <c r="AK47" s="29"/>
      <c r="AL47" s="29"/>
      <c r="AM47" s="29"/>
      <c r="AN47" s="29"/>
      <c r="AO47" s="29"/>
      <c r="AP47" s="29"/>
      <c r="AQ47" s="29"/>
      <c r="AR47" s="30"/>
      <c r="AS47" s="29"/>
      <c r="AT47" s="29"/>
      <c r="AU47" s="29"/>
      <c r="AV47" s="29"/>
      <c r="AW47" s="29"/>
      <c r="AX47" s="29"/>
      <c r="AY47" s="29"/>
      <c r="AZ47" s="29"/>
      <c r="BA47" s="29"/>
      <c r="BB47" s="30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</row>
    <row r="48" spans="1:88" ht="15" x14ac:dyDescent="0.25">
      <c r="A48" s="26" t="s">
        <v>378</v>
      </c>
      <c r="B48" s="26"/>
      <c r="C48" s="27">
        <v>47464</v>
      </c>
      <c r="D48" s="27">
        <v>48258.714451500004</v>
      </c>
      <c r="E48" s="27">
        <v>47078.108727800005</v>
      </c>
      <c r="F48" s="27">
        <v>48427.489456290001</v>
      </c>
      <c r="G48" s="28">
        <v>46831.818225940006</v>
      </c>
      <c r="H48" s="28">
        <v>46262.031463359999</v>
      </c>
      <c r="I48" s="28">
        <v>47784.136092510002</v>
      </c>
      <c r="J48" s="28">
        <v>46555.25447906</v>
      </c>
      <c r="K48" s="28">
        <v>48659.007735359999</v>
      </c>
      <c r="L48" s="28">
        <v>50320.661475599998</v>
      </c>
      <c r="M48" s="28">
        <v>48883.36029181</v>
      </c>
      <c r="N48" s="28">
        <v>50624.836916159999</v>
      </c>
      <c r="O48" s="28">
        <v>47800.236048179999</v>
      </c>
      <c r="P48" s="28">
        <v>47508.523844750001</v>
      </c>
      <c r="Q48" s="28">
        <v>45763.415717759999</v>
      </c>
      <c r="R48" s="28">
        <v>45514.142999569995</v>
      </c>
      <c r="S48" s="28">
        <v>44742.167326400006</v>
      </c>
      <c r="T48" s="28">
        <v>42683.923034489999</v>
      </c>
      <c r="U48" s="28">
        <v>42560.868261339994</v>
      </c>
      <c r="V48" s="28">
        <v>43296.472840779999</v>
      </c>
      <c r="W48" s="28">
        <v>45649.523312159996</v>
      </c>
      <c r="X48" s="28">
        <v>43948.553431159999</v>
      </c>
      <c r="Y48" s="28">
        <v>44209.9148451</v>
      </c>
      <c r="Z48" s="28">
        <v>45387.982691570003</v>
      </c>
      <c r="AA48" s="28">
        <v>45860.535745319998</v>
      </c>
      <c r="AB48" s="28">
        <v>45881.16243171</v>
      </c>
      <c r="AC48" s="28">
        <v>46019.255917440001</v>
      </c>
      <c r="AI48" s="29"/>
      <c r="AJ48" s="30"/>
      <c r="AK48" s="29"/>
      <c r="AL48" s="30"/>
      <c r="AM48" s="29"/>
      <c r="AN48" s="30"/>
      <c r="AO48" s="29"/>
      <c r="AP48" s="30"/>
      <c r="AQ48" s="29"/>
      <c r="AR48" s="30"/>
      <c r="AS48" s="29"/>
      <c r="AT48" s="30"/>
      <c r="AU48" s="29"/>
      <c r="AV48" s="30"/>
      <c r="AW48" s="29"/>
      <c r="AX48" s="30"/>
      <c r="AY48" s="29"/>
      <c r="AZ48" s="30"/>
      <c r="BA48" s="29"/>
      <c r="BB48" s="30"/>
      <c r="BC48" s="29"/>
      <c r="BD48" s="30"/>
      <c r="BE48" s="29"/>
      <c r="BF48" s="29"/>
      <c r="BG48" s="29"/>
      <c r="BH48" s="30"/>
      <c r="BI48" s="29"/>
      <c r="BJ48" s="29"/>
      <c r="BK48" s="29"/>
      <c r="BL48" s="29"/>
      <c r="BM48" s="29"/>
      <c r="BN48" s="30"/>
      <c r="BO48" s="29"/>
      <c r="BP48" s="30"/>
      <c r="BQ48" s="29"/>
      <c r="BR48" s="30"/>
      <c r="BS48" s="29"/>
      <c r="BT48" s="30"/>
      <c r="BU48" s="29"/>
      <c r="BV48" s="30"/>
      <c r="BW48" s="29"/>
      <c r="BX48" s="29"/>
      <c r="BY48" s="29"/>
      <c r="BZ48" s="30"/>
      <c r="CA48" s="29"/>
      <c r="CB48" s="29"/>
      <c r="CC48" s="29"/>
      <c r="CD48" s="29"/>
      <c r="CE48" s="29"/>
      <c r="CF48" s="30"/>
      <c r="CG48" s="29"/>
      <c r="CH48" s="29"/>
      <c r="CI48" s="29"/>
      <c r="CJ48" s="29"/>
    </row>
    <row r="49" spans="1:88" ht="15" x14ac:dyDescent="0.25">
      <c r="A49" s="26" t="s">
        <v>379</v>
      </c>
      <c r="B49" s="26"/>
      <c r="C49" s="27">
        <v>56787</v>
      </c>
      <c r="D49" s="27">
        <v>59456.565918540007</v>
      </c>
      <c r="E49" s="27">
        <v>63328.106808140001</v>
      </c>
      <c r="F49" s="27">
        <v>56288.951492970002</v>
      </c>
      <c r="G49" s="28">
        <v>59074.250491760009</v>
      </c>
      <c r="H49" s="28">
        <v>61217.728033439998</v>
      </c>
      <c r="I49" s="28">
        <v>58719.877941929997</v>
      </c>
      <c r="J49" s="28">
        <v>58414.865026499996</v>
      </c>
      <c r="K49" s="28">
        <v>58005.648191040003</v>
      </c>
      <c r="L49" s="28">
        <v>58303.493773319991</v>
      </c>
      <c r="M49" s="28">
        <v>60203.6774295</v>
      </c>
      <c r="N49" s="28">
        <v>60258.316273500001</v>
      </c>
      <c r="O49" s="28">
        <v>59176.219341539996</v>
      </c>
      <c r="P49" s="28">
        <v>57938.050105750001</v>
      </c>
      <c r="Q49" s="28">
        <v>51251.372501039994</v>
      </c>
      <c r="R49" s="28">
        <v>51822.963782399995</v>
      </c>
      <c r="S49" s="28">
        <v>51959.39678848</v>
      </c>
      <c r="T49" s="28">
        <v>53172.516089820005</v>
      </c>
      <c r="U49" s="28">
        <v>52150.119801779998</v>
      </c>
      <c r="V49" s="28">
        <v>43738.289514559998</v>
      </c>
      <c r="W49" s="28">
        <v>48744.78998424</v>
      </c>
      <c r="X49" s="28">
        <v>52150.495084020004</v>
      </c>
      <c r="Y49" s="28">
        <v>46600.788740100004</v>
      </c>
      <c r="Z49" s="28">
        <v>48707.487270930003</v>
      </c>
      <c r="AA49" s="28">
        <v>49882.490684659999</v>
      </c>
      <c r="AB49" s="28">
        <v>48770.112346860005</v>
      </c>
      <c r="AC49" s="28">
        <v>46085.214718920004</v>
      </c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</row>
    <row r="50" spans="1:88" ht="15" x14ac:dyDescent="0.25">
      <c r="A50" s="26" t="s">
        <v>380</v>
      </c>
      <c r="B50" s="26"/>
      <c r="C50" s="27">
        <v>55942</v>
      </c>
      <c r="D50" s="27">
        <v>53181.662404920004</v>
      </c>
      <c r="E50" s="27">
        <v>51347.442055320003</v>
      </c>
      <c r="F50" s="27">
        <v>49833.4250827</v>
      </c>
      <c r="G50" s="28">
        <v>56211.807403020008</v>
      </c>
      <c r="H50" s="28">
        <v>56628.604203520001</v>
      </c>
      <c r="I50" s="28">
        <v>54631.383364069996</v>
      </c>
      <c r="J50" s="28">
        <v>51285.347050459997</v>
      </c>
      <c r="K50" s="28">
        <v>52113.095559360001</v>
      </c>
      <c r="L50" s="28">
        <v>50239.379937239995</v>
      </c>
      <c r="M50" s="28">
        <v>50130.481685459999</v>
      </c>
      <c r="N50" s="28">
        <v>54414.371854880003</v>
      </c>
      <c r="O50" s="28">
        <v>52594.553103119993</v>
      </c>
      <c r="P50" s="28">
        <v>47478.725198289998</v>
      </c>
      <c r="Q50" s="28">
        <v>44775.41744664</v>
      </c>
      <c r="R50" s="28">
        <v>48049.888349119996</v>
      </c>
      <c r="S50" s="28">
        <v>52084.509010560003</v>
      </c>
      <c r="T50" s="28">
        <v>46157.833016550001</v>
      </c>
      <c r="U50" s="28">
        <v>49872.329978899994</v>
      </c>
      <c r="V50" s="28">
        <v>45516.484537299999</v>
      </c>
      <c r="W50" s="28">
        <v>50290.806148559997</v>
      </c>
      <c r="X50" s="28">
        <v>53131.807912700002</v>
      </c>
      <c r="Y50" s="28">
        <v>51338.261087600004</v>
      </c>
      <c r="Z50" s="28">
        <v>46662.173055550003</v>
      </c>
      <c r="AA50" s="28">
        <v>46689.980912140003</v>
      </c>
      <c r="AB50" s="28">
        <v>50242.607220000005</v>
      </c>
      <c r="AC50" s="28">
        <v>45127.812721679999</v>
      </c>
      <c r="AI50" s="29"/>
      <c r="AJ50" s="29"/>
      <c r="AK50" s="29"/>
      <c r="AL50" s="29"/>
      <c r="AM50" s="29"/>
      <c r="AN50" s="30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</row>
    <row r="51" spans="1:88" ht="15" x14ac:dyDescent="0.25">
      <c r="A51" s="26" t="s">
        <v>381</v>
      </c>
      <c r="B51" s="26"/>
      <c r="C51" s="27">
        <v>60363</v>
      </c>
      <c r="D51" s="27">
        <v>61499.746877940008</v>
      </c>
      <c r="E51" s="27">
        <v>62769.123886699999</v>
      </c>
      <c r="F51" s="27">
        <v>62211.337018730002</v>
      </c>
      <c r="G51" s="28">
        <v>61767.996518980006</v>
      </c>
      <c r="H51" s="28">
        <v>57979.988928320003</v>
      </c>
      <c r="I51" s="28">
        <v>59031.53619603</v>
      </c>
      <c r="J51" s="28">
        <v>64944.526651379994</v>
      </c>
      <c r="K51" s="28">
        <v>60150.818523840004</v>
      </c>
      <c r="L51" s="28">
        <v>61873.723768859993</v>
      </c>
      <c r="M51" s="28">
        <v>59713.691663669997</v>
      </c>
      <c r="N51" s="28">
        <v>59791.167111509996</v>
      </c>
      <c r="O51" s="28">
        <v>57913.853886839992</v>
      </c>
      <c r="P51" s="28">
        <v>58184.566181009999</v>
      </c>
      <c r="Q51" s="28">
        <v>54258.263597879995</v>
      </c>
      <c r="R51" s="28">
        <v>51456.452689859994</v>
      </c>
      <c r="S51" s="28">
        <v>54768.602612160001</v>
      </c>
      <c r="T51" s="28">
        <v>54133.859014710004</v>
      </c>
      <c r="U51" s="28">
        <v>58159.769822439994</v>
      </c>
      <c r="V51" s="28">
        <v>56416.710743420001</v>
      </c>
      <c r="W51" s="28">
        <v>56719.063735559997</v>
      </c>
      <c r="X51" s="28">
        <v>57924.621261079999</v>
      </c>
      <c r="Y51" s="28">
        <v>57820.185869599998</v>
      </c>
      <c r="Z51" s="28">
        <v>55072.93106332</v>
      </c>
      <c r="AA51" s="28">
        <v>56400.373299899999</v>
      </c>
      <c r="AB51" s="28">
        <v>54936.426179130001</v>
      </c>
      <c r="AC51" s="28">
        <v>53016.885129000002</v>
      </c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</row>
    <row r="52" spans="1:88" ht="15" x14ac:dyDescent="0.25">
      <c r="A52" s="26" t="s">
        <v>382</v>
      </c>
      <c r="B52" s="26"/>
      <c r="C52" s="27">
        <v>56253</v>
      </c>
      <c r="D52" s="27">
        <v>61388.947512480008</v>
      </c>
      <c r="E52" s="27">
        <v>57347.394608820003</v>
      </c>
      <c r="F52" s="27">
        <v>61074.600734400003</v>
      </c>
      <c r="G52" s="28">
        <v>59176.982676660009</v>
      </c>
      <c r="H52" s="28">
        <v>56563.827084479999</v>
      </c>
      <c r="I52" s="28">
        <v>57624.456893260001</v>
      </c>
      <c r="J52" s="28">
        <v>56320.109744879999</v>
      </c>
      <c r="K52" s="28">
        <v>54760.017597120001</v>
      </c>
      <c r="L52" s="28">
        <v>52328.069165399997</v>
      </c>
      <c r="M52" s="28">
        <v>53841.459152249998</v>
      </c>
      <c r="N52" s="28">
        <v>59503.288076110002</v>
      </c>
      <c r="O52" s="28">
        <v>63346.700769659998</v>
      </c>
      <c r="P52" s="28">
        <v>60358.51288866</v>
      </c>
      <c r="Q52" s="28">
        <v>50750.45461008</v>
      </c>
      <c r="R52" s="28">
        <v>50527.389687839997</v>
      </c>
      <c r="S52" s="28">
        <v>48783.583058240001</v>
      </c>
      <c r="T52" s="28">
        <v>52977.870149850001</v>
      </c>
      <c r="U52" s="28">
        <v>51615.691842</v>
      </c>
      <c r="V52" s="28">
        <v>53033.612750199994</v>
      </c>
      <c r="W52" s="28">
        <v>51930.61827264</v>
      </c>
      <c r="X52" s="28">
        <v>54262.524770659998</v>
      </c>
      <c r="Y52" s="28">
        <v>57251.689187900003</v>
      </c>
      <c r="Z52" s="28">
        <v>50157.934515230001</v>
      </c>
      <c r="AA52" s="28">
        <v>51021.317000659998</v>
      </c>
      <c r="AB52" s="28">
        <v>46377.791280000005</v>
      </c>
      <c r="AC52" s="28">
        <v>50002.767776519999</v>
      </c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</row>
    <row r="53" spans="1:88" ht="15" x14ac:dyDescent="0.25">
      <c r="A53" s="26" t="s">
        <v>383</v>
      </c>
      <c r="B53" s="26"/>
      <c r="C53" s="27">
        <v>42839</v>
      </c>
      <c r="D53" s="27">
        <v>41158.406490600006</v>
      </c>
      <c r="E53" s="27">
        <v>38474.632458680004</v>
      </c>
      <c r="F53" s="27">
        <v>44261.209013630003</v>
      </c>
      <c r="G53" s="28">
        <v>41545.976964980007</v>
      </c>
      <c r="H53" s="28">
        <v>40703.484541600003</v>
      </c>
      <c r="I53" s="28">
        <v>38522.114496590002</v>
      </c>
      <c r="J53" s="28">
        <v>38840.105994179998</v>
      </c>
      <c r="K53" s="28">
        <v>35581.95242976</v>
      </c>
      <c r="L53" s="28">
        <v>36543.440723579995</v>
      </c>
      <c r="M53" s="28">
        <v>37237.652089989999</v>
      </c>
      <c r="N53" s="28">
        <v>38336.327727789998</v>
      </c>
      <c r="O53" s="28">
        <v>35672.176827839998</v>
      </c>
      <c r="P53" s="28">
        <v>37232.054267840002</v>
      </c>
      <c r="Q53" s="28">
        <v>34935.563516759998</v>
      </c>
      <c r="R53" s="28">
        <v>35344.170474400002</v>
      </c>
      <c r="S53" s="28">
        <v>34280.748849920004</v>
      </c>
      <c r="T53" s="28">
        <v>33314.172672270004</v>
      </c>
      <c r="U53" s="28">
        <v>30864.356617379999</v>
      </c>
      <c r="V53" s="28">
        <v>36136.857060019996</v>
      </c>
      <c r="W53" s="28">
        <v>35799.330365640002</v>
      </c>
      <c r="X53" s="28">
        <v>36802.626621620002</v>
      </c>
      <c r="Y53" s="28">
        <v>34274.505548100002</v>
      </c>
      <c r="Z53" s="28">
        <v>31592.209788190001</v>
      </c>
      <c r="AA53" s="28">
        <v>31249.394111040001</v>
      </c>
      <c r="AB53" s="28">
        <v>30885.676584510002</v>
      </c>
      <c r="AC53" s="28">
        <v>33664.972525080004</v>
      </c>
      <c r="AI53" s="29"/>
      <c r="AJ53" s="30"/>
      <c r="AK53" s="29"/>
      <c r="AL53" s="30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30"/>
      <c r="BA53" s="29"/>
      <c r="BB53" s="30"/>
      <c r="BC53" s="29"/>
      <c r="BD53" s="30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</row>
    <row r="54" spans="1:88" ht="15" x14ac:dyDescent="0.25">
      <c r="A54" s="26" t="s">
        <v>384</v>
      </c>
      <c r="B54" s="26"/>
      <c r="C54" s="27">
        <v>50522</v>
      </c>
      <c r="D54" s="27">
        <v>52082.817321780007</v>
      </c>
      <c r="E54" s="27">
        <v>51847.691264000001</v>
      </c>
      <c r="F54" s="27">
        <v>53920.838530610003</v>
      </c>
      <c r="G54" s="28">
        <v>55899.285282640005</v>
      </c>
      <c r="H54" s="28">
        <v>49867.213192000003</v>
      </c>
      <c r="I54" s="28">
        <v>52787.982505560001</v>
      </c>
      <c r="J54" s="28">
        <v>54851.291525339999</v>
      </c>
      <c r="K54" s="28">
        <v>55632.629257920002</v>
      </c>
      <c r="L54" s="28">
        <v>55845.343007159994</v>
      </c>
      <c r="M54" s="28">
        <v>57086.507001919999</v>
      </c>
      <c r="N54" s="28">
        <v>59757.145043689998</v>
      </c>
      <c r="O54" s="28">
        <v>55206.113382419993</v>
      </c>
      <c r="P54" s="28">
        <v>53630.791208349998</v>
      </c>
      <c r="Q54" s="28">
        <v>55351.426951079993</v>
      </c>
      <c r="R54" s="28">
        <v>58180.084476649994</v>
      </c>
      <c r="S54" s="28">
        <v>51482.224592639999</v>
      </c>
      <c r="T54" s="28">
        <v>47199.411672419999</v>
      </c>
      <c r="U54" s="28">
        <v>50714.320468239996</v>
      </c>
      <c r="V54" s="28">
        <v>48604.517684779996</v>
      </c>
      <c r="W54" s="28">
        <v>49664.960692920002</v>
      </c>
      <c r="X54" s="28">
        <v>49444.244826380003</v>
      </c>
      <c r="Y54" s="28">
        <v>52377.848477500003</v>
      </c>
      <c r="Z54" s="28">
        <v>48413.725803730005</v>
      </c>
      <c r="AA54" s="28">
        <v>50165.299219799999</v>
      </c>
      <c r="AB54" s="28">
        <v>44920.755670620005</v>
      </c>
      <c r="AC54" s="28">
        <v>41460.103609080004</v>
      </c>
      <c r="AI54" s="29"/>
      <c r="AJ54" s="30"/>
      <c r="AK54" s="29"/>
      <c r="AL54" s="30"/>
      <c r="AM54" s="29"/>
      <c r="AN54" s="30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</row>
    <row r="55" spans="1:88" ht="15" x14ac:dyDescent="0.25">
      <c r="A55" s="26" t="s">
        <v>385</v>
      </c>
      <c r="B55" s="31"/>
      <c r="C55" s="27">
        <v>52359</v>
      </c>
      <c r="D55" s="27">
        <v>53336.171611800004</v>
      </c>
      <c r="E55" s="27">
        <v>54011.724784140002</v>
      </c>
      <c r="F55" s="27">
        <v>51257.237227919999</v>
      </c>
      <c r="G55" s="28">
        <v>50869.733788220008</v>
      </c>
      <c r="H55" s="28">
        <v>49943.15877984</v>
      </c>
      <c r="I55" s="28">
        <v>52401.29541251</v>
      </c>
      <c r="J55" s="28">
        <v>50448.3933273</v>
      </c>
      <c r="K55" s="28">
        <v>48191.19092832</v>
      </c>
      <c r="L55" s="28">
        <v>48915.476092739998</v>
      </c>
      <c r="M55" s="28">
        <v>50174.795643609999</v>
      </c>
      <c r="N55" s="28">
        <v>48740.537775359997</v>
      </c>
      <c r="O55" s="28">
        <v>47088.235214999993</v>
      </c>
      <c r="P55" s="28">
        <v>45270.916392389998</v>
      </c>
      <c r="Q55" s="28">
        <v>42831.247179239996</v>
      </c>
      <c r="R55" s="28">
        <v>44789.644328269998</v>
      </c>
      <c r="S55" s="28">
        <v>48211.849299200003</v>
      </c>
      <c r="T55" s="28">
        <v>43746.303546540003</v>
      </c>
      <c r="U55" s="28">
        <v>45995.82403702</v>
      </c>
      <c r="V55" s="28">
        <v>45352.559623000001</v>
      </c>
      <c r="W55" s="28">
        <v>47641.878871200002</v>
      </c>
      <c r="X55" s="28">
        <v>50119.958504260001</v>
      </c>
      <c r="Y55" s="28">
        <v>46788.516616300003</v>
      </c>
      <c r="Z55" s="28">
        <v>50655.493000300004</v>
      </c>
      <c r="AA55" s="28">
        <v>44716.015297739999</v>
      </c>
      <c r="AB55" s="28">
        <v>42669.500385570005</v>
      </c>
      <c r="AC55" s="28">
        <v>47602.267152960005</v>
      </c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</row>
    <row r="56" spans="1:88" ht="11.45" customHeight="1" x14ac:dyDescent="0.2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O56" s="32"/>
      <c r="AP56" s="32"/>
    </row>
    <row r="57" spans="1:88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</row>
    <row r="58" spans="1:88" ht="13.9" customHeight="1" x14ac:dyDescent="0.2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</row>
    <row r="59" spans="1:88" x14ac:dyDescent="0.2">
      <c r="J59" s="33"/>
      <c r="K59" s="25"/>
      <c r="L59" s="16"/>
    </row>
    <row r="60" spans="1:88" x14ac:dyDescent="0.2">
      <c r="J60" s="33"/>
      <c r="K60" s="25"/>
      <c r="L60" s="16"/>
    </row>
    <row r="61" spans="1:88" x14ac:dyDescent="0.2">
      <c r="J61" s="33"/>
      <c r="K61" s="25"/>
      <c r="L61" s="16"/>
    </row>
    <row r="62" spans="1:88" x14ac:dyDescent="0.2">
      <c r="J62" s="33"/>
      <c r="K62" s="25"/>
      <c r="L62" s="16"/>
    </row>
    <row r="63" spans="1:88" x14ac:dyDescent="0.2">
      <c r="J63" s="33"/>
      <c r="K63" s="25"/>
      <c r="L63" s="16"/>
    </row>
    <row r="64" spans="1:88" x14ac:dyDescent="0.2">
      <c r="J64" s="33"/>
      <c r="K64" s="25"/>
      <c r="L64" s="16"/>
    </row>
    <row r="65" spans="10:12" x14ac:dyDescent="0.2">
      <c r="J65" s="33"/>
      <c r="K65" s="25"/>
      <c r="L65" s="16"/>
    </row>
    <row r="66" spans="10:12" x14ac:dyDescent="0.2">
      <c r="J66" s="33"/>
      <c r="K66" s="25"/>
      <c r="L66" s="16"/>
    </row>
    <row r="67" spans="10:12" x14ac:dyDescent="0.2">
      <c r="J67" s="33"/>
      <c r="K67" s="25"/>
      <c r="L67" s="16"/>
    </row>
    <row r="68" spans="10:12" x14ac:dyDescent="0.2">
      <c r="J68" s="33"/>
      <c r="K68" s="25"/>
      <c r="L68" s="16"/>
    </row>
    <row r="69" spans="10:12" x14ac:dyDescent="0.2">
      <c r="J69" s="33"/>
      <c r="K69" s="25"/>
      <c r="L69" s="16"/>
    </row>
    <row r="70" spans="10:12" x14ac:dyDescent="0.2">
      <c r="J70" s="33"/>
      <c r="K70" s="25"/>
      <c r="L70" s="16"/>
    </row>
    <row r="71" spans="10:12" x14ac:dyDescent="0.2">
      <c r="J71" s="33"/>
      <c r="K71" s="25"/>
      <c r="L71" s="16"/>
    </row>
    <row r="72" spans="10:12" x14ac:dyDescent="0.2">
      <c r="J72" s="33"/>
      <c r="K72" s="25"/>
      <c r="L72" s="16"/>
    </row>
    <row r="73" spans="10:12" x14ac:dyDescent="0.2">
      <c r="J73" s="33"/>
      <c r="K73" s="25"/>
      <c r="L73" s="16"/>
    </row>
    <row r="74" spans="10:12" x14ac:dyDescent="0.2">
      <c r="J74" s="33"/>
      <c r="K74" s="25"/>
      <c r="L74" s="16"/>
    </row>
    <row r="75" spans="10:12" x14ac:dyDescent="0.2">
      <c r="J75" s="33"/>
      <c r="K75" s="25"/>
      <c r="L75" s="16"/>
    </row>
    <row r="76" spans="10:12" x14ac:dyDescent="0.2">
      <c r="J76" s="33"/>
      <c r="K76" s="25"/>
      <c r="L76" s="16"/>
    </row>
    <row r="77" spans="10:12" x14ac:dyDescent="0.2">
      <c r="J77" s="33"/>
      <c r="K77" s="25"/>
      <c r="L77" s="16"/>
    </row>
    <row r="78" spans="10:12" x14ac:dyDescent="0.2">
      <c r="J78" s="33"/>
      <c r="K78" s="25"/>
      <c r="L78" s="16"/>
    </row>
    <row r="79" spans="10:12" x14ac:dyDescent="0.2">
      <c r="J79" s="33"/>
      <c r="K79" s="25"/>
      <c r="L79" s="16"/>
    </row>
    <row r="80" spans="10:12" x14ac:dyDescent="0.2">
      <c r="J80" s="33"/>
      <c r="K80" s="25"/>
      <c r="L80" s="16"/>
    </row>
    <row r="81" spans="10:12" x14ac:dyDescent="0.2">
      <c r="J81" s="33"/>
      <c r="K81" s="25"/>
      <c r="L81" s="16"/>
    </row>
    <row r="82" spans="10:12" x14ac:dyDescent="0.2">
      <c r="J82" s="33"/>
      <c r="K82" s="25"/>
      <c r="L82" s="16"/>
    </row>
    <row r="83" spans="10:12" x14ac:dyDescent="0.2">
      <c r="J83" s="33"/>
      <c r="K83" s="25"/>
      <c r="L83" s="16"/>
    </row>
    <row r="84" spans="10:12" x14ac:dyDescent="0.2">
      <c r="J84" s="33"/>
      <c r="K84" s="25"/>
      <c r="L84" s="16"/>
    </row>
    <row r="85" spans="10:12" x14ac:dyDescent="0.2">
      <c r="J85" s="33"/>
      <c r="K85" s="25"/>
      <c r="L85" s="16"/>
    </row>
  </sheetData>
  <mergeCells count="195">
    <mergeCell ref="A2:I2"/>
    <mergeCell ref="AI2:AJ2"/>
    <mergeCell ref="AK2:AL2"/>
    <mergeCell ref="AM2:AN2"/>
    <mergeCell ref="AO2:AP2"/>
    <mergeCell ref="AQ2:AR2"/>
    <mergeCell ref="BE2:BF2"/>
    <mergeCell ref="BG2:BH2"/>
    <mergeCell ref="BI2:BJ2"/>
    <mergeCell ref="BK2:BL2"/>
    <mergeCell ref="BM2:BN2"/>
    <mergeCell ref="BO2:BP2"/>
    <mergeCell ref="AS2:AT2"/>
    <mergeCell ref="AU2:AV2"/>
    <mergeCell ref="AW2:AX2"/>
    <mergeCell ref="AY2:AZ2"/>
    <mergeCell ref="BA2:BB2"/>
    <mergeCell ref="BC2:BD2"/>
    <mergeCell ref="CC2:CD2"/>
    <mergeCell ref="CE2:CF2"/>
    <mergeCell ref="CG2:CH2"/>
    <mergeCell ref="CI2:CJ2"/>
    <mergeCell ref="CL2:CM2"/>
    <mergeCell ref="CN2:CO2"/>
    <mergeCell ref="BQ2:BR2"/>
    <mergeCell ref="BS2:BT2"/>
    <mergeCell ref="BU2:BV2"/>
    <mergeCell ref="BW2:BX2"/>
    <mergeCell ref="BY2:BZ2"/>
    <mergeCell ref="CA2:CB2"/>
    <mergeCell ref="DF2:DG2"/>
    <mergeCell ref="DH2:DI2"/>
    <mergeCell ref="DJ2:DK2"/>
    <mergeCell ref="DL2:DM2"/>
    <mergeCell ref="CP2:CQ2"/>
    <mergeCell ref="CR2:CS2"/>
    <mergeCell ref="CT2:CU2"/>
    <mergeCell ref="CV2:CW2"/>
    <mergeCell ref="CX2:CY2"/>
    <mergeCell ref="CZ2:DA2"/>
    <mergeCell ref="EL2:EM2"/>
    <mergeCell ref="A3:A5"/>
    <mergeCell ref="AI3:AI4"/>
    <mergeCell ref="AJ3:AJ4"/>
    <mergeCell ref="AK3:AK4"/>
    <mergeCell ref="AL3:AL4"/>
    <mergeCell ref="AM3:AM4"/>
    <mergeCell ref="AN3:AN4"/>
    <mergeCell ref="AO3:AO4"/>
    <mergeCell ref="AP3:AP4"/>
    <mergeCell ref="DZ2:EA2"/>
    <mergeCell ref="EB2:EC2"/>
    <mergeCell ref="ED2:EE2"/>
    <mergeCell ref="EF2:EG2"/>
    <mergeCell ref="EH2:EI2"/>
    <mergeCell ref="EJ2:EK2"/>
    <mergeCell ref="DN2:DO2"/>
    <mergeCell ref="DP2:DQ2"/>
    <mergeCell ref="DR2:DS2"/>
    <mergeCell ref="DT2:DU2"/>
    <mergeCell ref="DV2:DW2"/>
    <mergeCell ref="DX2:DY2"/>
    <mergeCell ref="DB2:DC2"/>
    <mergeCell ref="DD2:DE2"/>
    <mergeCell ref="AW3:AW4"/>
    <mergeCell ref="AX3:AX4"/>
    <mergeCell ref="AY3:AY4"/>
    <mergeCell ref="AZ3:AZ4"/>
    <mergeCell ref="BA3:BA4"/>
    <mergeCell ref="BB3:BB4"/>
    <mergeCell ref="AQ3:AQ4"/>
    <mergeCell ref="AR3:AR4"/>
    <mergeCell ref="AS3:AS4"/>
    <mergeCell ref="AT3:AT4"/>
    <mergeCell ref="AU3:AU4"/>
    <mergeCell ref="AV3:AV4"/>
    <mergeCell ref="BI3:BI4"/>
    <mergeCell ref="BJ3:BJ4"/>
    <mergeCell ref="BK3:BK4"/>
    <mergeCell ref="BL3:BL4"/>
    <mergeCell ref="BM3:BM4"/>
    <mergeCell ref="BN3:BN4"/>
    <mergeCell ref="BC3:BC4"/>
    <mergeCell ref="BD3:BD4"/>
    <mergeCell ref="BE3:BE4"/>
    <mergeCell ref="BF3:BF4"/>
    <mergeCell ref="BG3:BG4"/>
    <mergeCell ref="BH3:BH4"/>
    <mergeCell ref="BU3:BU4"/>
    <mergeCell ref="BV3:BV4"/>
    <mergeCell ref="BW3:BW4"/>
    <mergeCell ref="BX3:BX4"/>
    <mergeCell ref="BY3:BY4"/>
    <mergeCell ref="BZ3:BZ4"/>
    <mergeCell ref="BO3:BO4"/>
    <mergeCell ref="BP3:BP4"/>
    <mergeCell ref="BQ3:BQ4"/>
    <mergeCell ref="BR3:BR4"/>
    <mergeCell ref="BS3:BS4"/>
    <mergeCell ref="BT3:BT4"/>
    <mergeCell ref="CG3:CG4"/>
    <mergeCell ref="CH3:CH4"/>
    <mergeCell ref="CI3:CI4"/>
    <mergeCell ref="CJ3:CJ4"/>
    <mergeCell ref="CL3:CL4"/>
    <mergeCell ref="CM3:CM4"/>
    <mergeCell ref="CA3:CA4"/>
    <mergeCell ref="CB3:CB4"/>
    <mergeCell ref="CC3:CC4"/>
    <mergeCell ref="CD3:CD4"/>
    <mergeCell ref="CE3:CE4"/>
    <mergeCell ref="CF3:CF4"/>
    <mergeCell ref="CT3:CT4"/>
    <mergeCell ref="CU3:CU4"/>
    <mergeCell ref="CV3:CV4"/>
    <mergeCell ref="CW3:CW4"/>
    <mergeCell ref="CX3:CX4"/>
    <mergeCell ref="CY3:CY4"/>
    <mergeCell ref="CN3:CN4"/>
    <mergeCell ref="CO3:CO4"/>
    <mergeCell ref="CP3:CP4"/>
    <mergeCell ref="CQ3:CQ4"/>
    <mergeCell ref="CR3:CR4"/>
    <mergeCell ref="CS3:CS4"/>
    <mergeCell ref="DF3:DF4"/>
    <mergeCell ref="DG3:DG4"/>
    <mergeCell ref="DH3:DH4"/>
    <mergeCell ref="DI3:DI4"/>
    <mergeCell ref="DJ3:DJ4"/>
    <mergeCell ref="DK3:DK4"/>
    <mergeCell ref="CZ3:CZ4"/>
    <mergeCell ref="DA3:DA4"/>
    <mergeCell ref="DB3:DB4"/>
    <mergeCell ref="DC3:DC4"/>
    <mergeCell ref="DD3:DD4"/>
    <mergeCell ref="DE3:DE4"/>
    <mergeCell ref="DS3:DS4"/>
    <mergeCell ref="DT3:DT4"/>
    <mergeCell ref="DU3:DU4"/>
    <mergeCell ref="DV3:DV4"/>
    <mergeCell ref="DW3:DW4"/>
    <mergeCell ref="DL3:DL4"/>
    <mergeCell ref="DM3:DM4"/>
    <mergeCell ref="DN3:DN4"/>
    <mergeCell ref="DO3:DO4"/>
    <mergeCell ref="DP3:DP4"/>
    <mergeCell ref="DQ3:DQ4"/>
    <mergeCell ref="N4:N5"/>
    <mergeCell ref="EJ3:EJ4"/>
    <mergeCell ref="EK3:EK4"/>
    <mergeCell ref="EL3:EL4"/>
    <mergeCell ref="EM3:EM4"/>
    <mergeCell ref="C4:C5"/>
    <mergeCell ref="D4:D5"/>
    <mergeCell ref="E4:E5"/>
    <mergeCell ref="F4:F5"/>
    <mergeCell ref="G4:G5"/>
    <mergeCell ref="H4:H5"/>
    <mergeCell ref="ED3:ED4"/>
    <mergeCell ref="EE3:EE4"/>
    <mergeCell ref="EF3:EF4"/>
    <mergeCell ref="EG3:EG4"/>
    <mergeCell ref="EH3:EH4"/>
    <mergeCell ref="EI3:EI4"/>
    <mergeCell ref="DX3:DX4"/>
    <mergeCell ref="DY3:DY4"/>
    <mergeCell ref="DZ3:DZ4"/>
    <mergeCell ref="EA3:EA4"/>
    <mergeCell ref="EB3:EB4"/>
    <mergeCell ref="EC3:EC4"/>
    <mergeCell ref="DR3:DR4"/>
    <mergeCell ref="A58:AC58"/>
    <mergeCell ref="AA4:AA5"/>
    <mergeCell ref="AB4:AB5"/>
    <mergeCell ref="AC4:AC5"/>
    <mergeCell ref="AI5:AN5"/>
    <mergeCell ref="A56:AC56"/>
    <mergeCell ref="A57:AC57"/>
    <mergeCell ref="U4:U5"/>
    <mergeCell ref="V4:V5"/>
    <mergeCell ref="W4:W5"/>
    <mergeCell ref="X4:X5"/>
    <mergeCell ref="Y4:Y5"/>
    <mergeCell ref="Z4:Z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</mergeCells>
  <conditionalFormatting sqref="C6:C55">
    <cfRule type="top10" dxfId="12" priority="1" stopIfTrue="1" bottom="1" rank="40"/>
    <cfRule type="iconSet" priority="2">
      <iconSet iconSet="5ArrowsGray">
        <cfvo type="percent" val="0"/>
        <cfvo type="percent" val="20"/>
        <cfvo type="percent" val="40"/>
        <cfvo type="percent" val="60"/>
        <cfvo type="percentile" val="80"/>
      </iconSet>
    </cfRule>
  </conditionalFormatting>
  <printOptions horizontalCentered="1"/>
  <pageMargins left="0.5" right="0.5" top="0.5" bottom="0.5" header="0.5" footer="0.5"/>
  <pageSetup scale="73" orientation="portrait" r:id="rId1"/>
  <headerFooter alignWithMargins="0">
    <oddFooter>&amp;L&amp;"Courier New,Regular"&amp;10&amp;D&amp;R&amp;"Courier New,Regular"&amp;10&amp;P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4599-D34A-4CE1-8BED-0C0CB7ED8AE0}">
  <sheetPr codeName="Sheet21"/>
  <dimension ref="A2:C9"/>
  <sheetViews>
    <sheetView topLeftCell="A2" workbookViewId="0">
      <selection activeCell="D31" sqref="D31"/>
    </sheetView>
  </sheetViews>
  <sheetFormatPr defaultRowHeight="12.75" x14ac:dyDescent="0.2"/>
  <cols>
    <col min="1" max="1" width="17" style="34" customWidth="1"/>
    <col min="2" max="16384" width="9.140625" style="34"/>
  </cols>
  <sheetData>
    <row r="2" spans="1:3" x14ac:dyDescent="0.2">
      <c r="B2" s="34" t="s">
        <v>386</v>
      </c>
    </row>
    <row r="3" spans="1:3" x14ac:dyDescent="0.2">
      <c r="B3" s="34">
        <v>4</v>
      </c>
      <c r="C3" s="34">
        <v>6</v>
      </c>
    </row>
    <row r="4" spans="1:3" x14ac:dyDescent="0.2">
      <c r="A4" s="35" t="s">
        <v>387</v>
      </c>
      <c r="B4" s="34" t="b">
        <f>B3&lt;2</f>
        <v>0</v>
      </c>
    </row>
    <row r="5" spans="1:3" x14ac:dyDescent="0.2">
      <c r="A5" s="34" t="s">
        <v>388</v>
      </c>
      <c r="B5" s="34" t="b">
        <f>B3&gt;3</f>
        <v>1</v>
      </c>
    </row>
    <row r="6" spans="1:3" x14ac:dyDescent="0.2">
      <c r="A6" s="35" t="s">
        <v>389</v>
      </c>
      <c r="B6" s="34" t="b">
        <f>OR(B3&lt;3,C3&gt;5)</f>
        <v>1</v>
      </c>
    </row>
    <row r="7" spans="1:3" x14ac:dyDescent="0.2">
      <c r="A7" s="34" t="s">
        <v>390</v>
      </c>
      <c r="B7" s="34" t="b">
        <f>AND(B3=3,C3&gt;5)</f>
        <v>0</v>
      </c>
    </row>
    <row r="8" spans="1:3" x14ac:dyDescent="0.2">
      <c r="A8" s="35" t="s">
        <v>391</v>
      </c>
      <c r="B8" s="34" t="b">
        <f>AND(B3&gt;3,C3&gt;5)</f>
        <v>1</v>
      </c>
    </row>
    <row r="9" spans="1:3" x14ac:dyDescent="0.2">
      <c r="A9" s="34" t="s">
        <v>392</v>
      </c>
      <c r="B9" s="34" t="b">
        <f>NOT(B3&lt;2)</f>
        <v>1</v>
      </c>
    </row>
  </sheetData>
  <conditionalFormatting sqref="F11:F13">
    <cfRule type="cellIs" dxfId="11" priority="1" stopIfTrue="1" operator="between">
      <formula>6</formula>
      <formula>8</formula>
    </cfRule>
    <cfRule type="cellIs" dxfId="10" priority="2" stopIfTrue="1" operator="between">
      <formula>9</formula>
      <formula>11</formula>
    </cfRule>
    <cfRule type="cellIs" dxfId="9" priority="3" stopIfTrue="1" operator="between">
      <formula>2</formula>
      <formula>4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6D40-441E-4008-8AF1-9F2D1CFDEEC4}">
  <sheetPr codeName="Sheet22"/>
  <dimension ref="E3:E15"/>
  <sheetViews>
    <sheetView workbookViewId="0">
      <selection activeCell="E16" sqref="E16"/>
    </sheetView>
  </sheetViews>
  <sheetFormatPr defaultRowHeight="15" x14ac:dyDescent="0.25"/>
  <sheetData>
    <row r="3" spans="5:5" x14ac:dyDescent="0.25">
      <c r="E3" t="s">
        <v>393</v>
      </c>
    </row>
    <row r="4" spans="5:5" x14ac:dyDescent="0.25">
      <c r="E4" t="s">
        <v>394</v>
      </c>
    </row>
    <row r="5" spans="5:5" x14ac:dyDescent="0.25">
      <c r="E5" t="s">
        <v>395</v>
      </c>
    </row>
    <row r="6" spans="5:5" x14ac:dyDescent="0.25">
      <c r="E6" t="s">
        <v>396</v>
      </c>
    </row>
    <row r="7" spans="5:5" x14ac:dyDescent="0.25">
      <c r="E7" t="s">
        <v>397</v>
      </c>
    </row>
    <row r="8" spans="5:5" x14ac:dyDescent="0.25">
      <c r="E8" t="s">
        <v>398</v>
      </c>
    </row>
    <row r="9" spans="5:5" x14ac:dyDescent="0.25">
      <c r="E9" t="s">
        <v>399</v>
      </c>
    </row>
    <row r="10" spans="5:5" x14ac:dyDescent="0.25">
      <c r="E10" t="s">
        <v>400</v>
      </c>
    </row>
    <row r="11" spans="5:5" x14ac:dyDescent="0.25">
      <c r="E11" t="s">
        <v>395</v>
      </c>
    </row>
    <row r="12" spans="5:5" x14ac:dyDescent="0.25">
      <c r="E12" t="s">
        <v>398</v>
      </c>
    </row>
    <row r="13" spans="5:5" x14ac:dyDescent="0.25">
      <c r="E13" t="s">
        <v>401</v>
      </c>
    </row>
    <row r="14" spans="5:5" x14ac:dyDescent="0.25">
      <c r="E14" t="s">
        <v>402</v>
      </c>
    </row>
    <row r="15" spans="5:5" x14ac:dyDescent="0.25">
      <c r="E15" t="s">
        <v>401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2368-8CC0-4F34-9AAC-55DF700C9EEB}">
  <sheetPr codeName="Sheet23"/>
  <dimension ref="A3:B277"/>
  <sheetViews>
    <sheetView topLeftCell="A35" workbookViewId="0">
      <selection activeCell="A40" sqref="A40"/>
    </sheetView>
  </sheetViews>
  <sheetFormatPr defaultRowHeight="12.75" x14ac:dyDescent="0.2"/>
  <cols>
    <col min="1" max="1" width="13.85546875" style="3" bestFit="1" customWidth="1"/>
    <col min="2" max="2" width="5" style="3" bestFit="1" customWidth="1"/>
    <col min="3" max="16384" width="9.140625" style="3"/>
  </cols>
  <sheetData>
    <row r="3" spans="1:2" x14ac:dyDescent="0.2">
      <c r="A3" s="36" t="s">
        <v>403</v>
      </c>
      <c r="B3" s="37"/>
    </row>
    <row r="4" spans="1:2" x14ac:dyDescent="0.2">
      <c r="A4" s="36" t="s">
        <v>404</v>
      </c>
      <c r="B4" s="37" t="s">
        <v>405</v>
      </c>
    </row>
    <row r="5" spans="1:2" x14ac:dyDescent="0.2">
      <c r="A5" s="36">
        <v>71000</v>
      </c>
      <c r="B5" s="37">
        <v>1</v>
      </c>
    </row>
    <row r="6" spans="1:2" x14ac:dyDescent="0.2">
      <c r="A6" s="38">
        <v>389762</v>
      </c>
      <c r="B6" s="39">
        <v>1</v>
      </c>
    </row>
    <row r="7" spans="1:2" x14ac:dyDescent="0.2">
      <c r="A7" s="38">
        <v>396416</v>
      </c>
      <c r="B7" s="39">
        <v>1</v>
      </c>
    </row>
    <row r="8" spans="1:2" x14ac:dyDescent="0.2">
      <c r="A8" s="38">
        <v>398762</v>
      </c>
      <c r="B8" s="39">
        <v>31</v>
      </c>
    </row>
    <row r="9" spans="1:2" x14ac:dyDescent="0.2">
      <c r="A9" s="38">
        <v>423762</v>
      </c>
      <c r="B9" s="39">
        <v>1</v>
      </c>
    </row>
    <row r="10" spans="1:2" x14ac:dyDescent="0.2">
      <c r="A10" s="38">
        <v>428762</v>
      </c>
      <c r="B10" s="39">
        <v>1</v>
      </c>
    </row>
    <row r="11" spans="1:2" x14ac:dyDescent="0.2">
      <c r="A11" s="38">
        <v>448762</v>
      </c>
      <c r="B11" s="39">
        <v>1</v>
      </c>
    </row>
    <row r="12" spans="1:2" x14ac:dyDescent="0.2">
      <c r="A12" s="38">
        <v>450000</v>
      </c>
      <c r="B12" s="39">
        <v>2</v>
      </c>
    </row>
    <row r="13" spans="1:2" x14ac:dyDescent="0.2">
      <c r="A13" s="38">
        <v>625000</v>
      </c>
      <c r="B13" s="39">
        <v>1</v>
      </c>
    </row>
    <row r="14" spans="1:2" x14ac:dyDescent="0.2">
      <c r="A14" s="38">
        <v>641748</v>
      </c>
      <c r="B14" s="39">
        <v>17</v>
      </c>
    </row>
    <row r="15" spans="1:2" x14ac:dyDescent="0.2">
      <c r="A15" s="38">
        <v>660000</v>
      </c>
      <c r="B15" s="39">
        <v>1</v>
      </c>
    </row>
    <row r="16" spans="1:2" x14ac:dyDescent="0.2">
      <c r="A16" s="38">
        <v>675000</v>
      </c>
      <c r="B16" s="39">
        <v>1</v>
      </c>
    </row>
    <row r="17" spans="1:2" x14ac:dyDescent="0.2">
      <c r="A17" s="38">
        <v>719373</v>
      </c>
      <c r="B17" s="39">
        <v>32</v>
      </c>
    </row>
    <row r="18" spans="1:2" x14ac:dyDescent="0.2">
      <c r="A18" s="38">
        <v>745248</v>
      </c>
      <c r="B18" s="39">
        <v>1</v>
      </c>
    </row>
    <row r="19" spans="1:2" x14ac:dyDescent="0.2">
      <c r="A19" s="38">
        <v>745728</v>
      </c>
      <c r="B19" s="39">
        <v>1</v>
      </c>
    </row>
    <row r="20" spans="1:2" x14ac:dyDescent="0.2">
      <c r="A20" s="38">
        <v>750000</v>
      </c>
      <c r="B20" s="39">
        <v>1</v>
      </c>
    </row>
    <row r="21" spans="1:2" x14ac:dyDescent="0.2">
      <c r="A21" s="38">
        <v>771123</v>
      </c>
      <c r="B21" s="39">
        <v>1</v>
      </c>
    </row>
    <row r="22" spans="1:2" x14ac:dyDescent="0.2">
      <c r="A22" s="38">
        <v>780000</v>
      </c>
      <c r="B22" s="39">
        <v>1</v>
      </c>
    </row>
    <row r="23" spans="1:2" x14ac:dyDescent="0.2">
      <c r="A23" s="38">
        <v>791373</v>
      </c>
      <c r="B23" s="39">
        <v>1</v>
      </c>
    </row>
    <row r="24" spans="1:2" x14ac:dyDescent="0.2">
      <c r="A24" s="38">
        <v>835810</v>
      </c>
      <c r="B24" s="39">
        <v>3</v>
      </c>
    </row>
    <row r="25" spans="1:2" x14ac:dyDescent="0.2">
      <c r="A25" s="38">
        <v>847000</v>
      </c>
      <c r="B25" s="39">
        <v>1</v>
      </c>
    </row>
    <row r="26" spans="1:2" x14ac:dyDescent="0.2">
      <c r="A26" s="38">
        <v>858534</v>
      </c>
      <c r="B26" s="39">
        <v>1</v>
      </c>
    </row>
    <row r="27" spans="1:2" x14ac:dyDescent="0.2">
      <c r="A27" s="38">
        <v>861360</v>
      </c>
      <c r="B27" s="39">
        <v>1</v>
      </c>
    </row>
    <row r="28" spans="1:2" x14ac:dyDescent="0.2">
      <c r="A28" s="38">
        <v>866800</v>
      </c>
      <c r="B28" s="39">
        <v>1</v>
      </c>
    </row>
    <row r="29" spans="1:2" x14ac:dyDescent="0.2">
      <c r="A29" s="38">
        <v>867720</v>
      </c>
      <c r="B29" s="39">
        <v>1</v>
      </c>
    </row>
    <row r="30" spans="1:2" x14ac:dyDescent="0.2">
      <c r="A30" s="38">
        <v>869373</v>
      </c>
      <c r="B30" s="39">
        <v>1</v>
      </c>
    </row>
    <row r="31" spans="1:2" x14ac:dyDescent="0.2">
      <c r="A31" s="38">
        <v>879360</v>
      </c>
      <c r="B31" s="39">
        <v>1</v>
      </c>
    </row>
    <row r="32" spans="1:2" x14ac:dyDescent="0.2">
      <c r="A32" s="38">
        <v>880000</v>
      </c>
      <c r="B32" s="39">
        <v>1</v>
      </c>
    </row>
    <row r="33" spans="1:2" x14ac:dyDescent="0.2">
      <c r="A33" s="38">
        <v>895248</v>
      </c>
      <c r="B33" s="39">
        <v>2</v>
      </c>
    </row>
    <row r="34" spans="1:2" x14ac:dyDescent="0.2">
      <c r="A34" s="38">
        <v>898200</v>
      </c>
      <c r="B34" s="39">
        <v>1</v>
      </c>
    </row>
    <row r="35" spans="1:2" x14ac:dyDescent="0.2">
      <c r="A35" s="38">
        <v>900498</v>
      </c>
      <c r="B35" s="39">
        <v>2</v>
      </c>
    </row>
    <row r="36" spans="1:2" x14ac:dyDescent="0.2">
      <c r="A36" s="38">
        <v>904800</v>
      </c>
      <c r="B36" s="39">
        <v>1</v>
      </c>
    </row>
    <row r="37" spans="1:2" x14ac:dyDescent="0.2">
      <c r="A37" s="38">
        <v>905640</v>
      </c>
      <c r="B37" s="39">
        <v>1</v>
      </c>
    </row>
    <row r="38" spans="1:2" x14ac:dyDescent="0.2">
      <c r="A38" s="38">
        <v>910440</v>
      </c>
      <c r="B38" s="39">
        <v>1</v>
      </c>
    </row>
    <row r="39" spans="1:2" x14ac:dyDescent="0.2">
      <c r="A39" s="38">
        <v>923880</v>
      </c>
      <c r="B39" s="39">
        <v>1</v>
      </c>
    </row>
    <row r="40" spans="1:2" x14ac:dyDescent="0.2">
      <c r="A40" s="38">
        <v>930600</v>
      </c>
      <c r="B40" s="39">
        <v>1</v>
      </c>
    </row>
    <row r="41" spans="1:2" x14ac:dyDescent="0.2">
      <c r="A41" s="38">
        <v>936480</v>
      </c>
      <c r="B41" s="39">
        <v>1</v>
      </c>
    </row>
    <row r="42" spans="1:2" x14ac:dyDescent="0.2">
      <c r="A42" s="38">
        <v>936600</v>
      </c>
      <c r="B42" s="39">
        <v>1</v>
      </c>
    </row>
    <row r="43" spans="1:2" x14ac:dyDescent="0.2">
      <c r="A43" s="38">
        <v>937440</v>
      </c>
      <c r="B43" s="39">
        <v>1</v>
      </c>
    </row>
    <row r="44" spans="1:2" x14ac:dyDescent="0.2">
      <c r="A44" s="38">
        <v>969600</v>
      </c>
      <c r="B44" s="39">
        <v>2</v>
      </c>
    </row>
    <row r="45" spans="1:2" x14ac:dyDescent="0.2">
      <c r="A45" s="38">
        <v>975600</v>
      </c>
      <c r="B45" s="39">
        <v>1</v>
      </c>
    </row>
    <row r="46" spans="1:2" x14ac:dyDescent="0.2">
      <c r="A46" s="38" t="s">
        <v>406</v>
      </c>
      <c r="B46" s="39">
        <v>2</v>
      </c>
    </row>
    <row r="47" spans="1:2" x14ac:dyDescent="0.2">
      <c r="A47" s="38" t="s">
        <v>407</v>
      </c>
      <c r="B47" s="39">
        <v>3</v>
      </c>
    </row>
    <row r="48" spans="1:2" x14ac:dyDescent="0.2">
      <c r="A48" s="38" t="s">
        <v>408</v>
      </c>
      <c r="B48" s="39">
        <v>2</v>
      </c>
    </row>
    <row r="49" spans="1:2" x14ac:dyDescent="0.2">
      <c r="A49" s="38" t="s">
        <v>409</v>
      </c>
      <c r="B49" s="39">
        <v>1</v>
      </c>
    </row>
    <row r="50" spans="1:2" x14ac:dyDescent="0.2">
      <c r="A50" s="38" t="s">
        <v>410</v>
      </c>
      <c r="B50" s="39">
        <v>1</v>
      </c>
    </row>
    <row r="51" spans="1:2" x14ac:dyDescent="0.2">
      <c r="A51" s="38" t="s">
        <v>411</v>
      </c>
      <c r="B51" s="39">
        <v>1</v>
      </c>
    </row>
    <row r="52" spans="1:2" x14ac:dyDescent="0.2">
      <c r="A52" s="38" t="s">
        <v>412</v>
      </c>
      <c r="B52" s="39">
        <v>1</v>
      </c>
    </row>
    <row r="53" spans="1:2" x14ac:dyDescent="0.2">
      <c r="A53" s="38" t="s">
        <v>413</v>
      </c>
      <c r="B53" s="39">
        <v>4</v>
      </c>
    </row>
    <row r="54" spans="1:2" x14ac:dyDescent="0.2">
      <c r="A54" s="38" t="s">
        <v>414</v>
      </c>
      <c r="B54" s="39">
        <v>1</v>
      </c>
    </row>
    <row r="55" spans="1:2" x14ac:dyDescent="0.2">
      <c r="A55" s="38" t="s">
        <v>415</v>
      </c>
      <c r="B55" s="39">
        <v>2</v>
      </c>
    </row>
    <row r="56" spans="1:2" x14ac:dyDescent="0.2">
      <c r="A56" s="38" t="s">
        <v>416</v>
      </c>
      <c r="B56" s="39">
        <v>2</v>
      </c>
    </row>
    <row r="57" spans="1:2" x14ac:dyDescent="0.2">
      <c r="A57" s="38" t="s">
        <v>417</v>
      </c>
      <c r="B57" s="39">
        <v>1</v>
      </c>
    </row>
    <row r="58" spans="1:2" x14ac:dyDescent="0.2">
      <c r="A58" s="38" t="s">
        <v>418</v>
      </c>
      <c r="B58" s="39">
        <v>1</v>
      </c>
    </row>
    <row r="59" spans="1:2" x14ac:dyDescent="0.2">
      <c r="A59" s="38" t="s">
        <v>419</v>
      </c>
      <c r="B59" s="39">
        <v>1</v>
      </c>
    </row>
    <row r="60" spans="1:2" x14ac:dyDescent="0.2">
      <c r="A60" s="38" t="s">
        <v>420</v>
      </c>
      <c r="B60" s="39">
        <v>1</v>
      </c>
    </row>
    <row r="61" spans="1:2" x14ac:dyDescent="0.2">
      <c r="A61" s="38" t="s">
        <v>421</v>
      </c>
      <c r="B61" s="39">
        <v>1</v>
      </c>
    </row>
    <row r="62" spans="1:2" x14ac:dyDescent="0.2">
      <c r="A62" s="38" t="s">
        <v>422</v>
      </c>
      <c r="B62" s="39">
        <v>3</v>
      </c>
    </row>
    <row r="63" spans="1:2" x14ac:dyDescent="0.2">
      <c r="A63" s="38" t="s">
        <v>423</v>
      </c>
      <c r="B63" s="39">
        <v>1</v>
      </c>
    </row>
    <row r="64" spans="1:2" x14ac:dyDescent="0.2">
      <c r="A64" s="38" t="s">
        <v>424</v>
      </c>
      <c r="B64" s="39">
        <v>1</v>
      </c>
    </row>
    <row r="65" spans="1:2" x14ac:dyDescent="0.2">
      <c r="A65" s="38" t="s">
        <v>425</v>
      </c>
      <c r="B65" s="39">
        <v>1</v>
      </c>
    </row>
    <row r="66" spans="1:2" x14ac:dyDescent="0.2">
      <c r="A66" s="38" t="s">
        <v>426</v>
      </c>
      <c r="B66" s="39">
        <v>1</v>
      </c>
    </row>
    <row r="67" spans="1:2" x14ac:dyDescent="0.2">
      <c r="A67" s="38" t="s">
        <v>427</v>
      </c>
      <c r="B67" s="39">
        <v>1</v>
      </c>
    </row>
    <row r="68" spans="1:2" x14ac:dyDescent="0.2">
      <c r="A68" s="38" t="s">
        <v>428</v>
      </c>
      <c r="B68" s="39">
        <v>1</v>
      </c>
    </row>
    <row r="69" spans="1:2" x14ac:dyDescent="0.2">
      <c r="A69" s="38" t="s">
        <v>429</v>
      </c>
      <c r="B69" s="39">
        <v>1</v>
      </c>
    </row>
    <row r="70" spans="1:2" x14ac:dyDescent="0.2">
      <c r="A70" s="38" t="s">
        <v>430</v>
      </c>
      <c r="B70" s="39">
        <v>2</v>
      </c>
    </row>
    <row r="71" spans="1:2" x14ac:dyDescent="0.2">
      <c r="A71" s="38" t="s">
        <v>431</v>
      </c>
      <c r="B71" s="39">
        <v>1</v>
      </c>
    </row>
    <row r="72" spans="1:2" x14ac:dyDescent="0.2">
      <c r="A72" s="38" t="s">
        <v>432</v>
      </c>
      <c r="B72" s="39">
        <v>1</v>
      </c>
    </row>
    <row r="73" spans="1:2" x14ac:dyDescent="0.2">
      <c r="A73" s="38" t="s">
        <v>433</v>
      </c>
      <c r="B73" s="39">
        <v>1</v>
      </c>
    </row>
    <row r="74" spans="1:2" x14ac:dyDescent="0.2">
      <c r="A74" s="38" t="s">
        <v>434</v>
      </c>
      <c r="B74" s="39">
        <v>1</v>
      </c>
    </row>
    <row r="75" spans="1:2" x14ac:dyDescent="0.2">
      <c r="A75" s="38" t="s">
        <v>435</v>
      </c>
      <c r="B75" s="39">
        <v>1</v>
      </c>
    </row>
    <row r="76" spans="1:2" x14ac:dyDescent="0.2">
      <c r="A76" s="38" t="s">
        <v>436</v>
      </c>
      <c r="B76" s="39">
        <v>1</v>
      </c>
    </row>
    <row r="77" spans="1:2" x14ac:dyDescent="0.2">
      <c r="A77" s="38" t="s">
        <v>437</v>
      </c>
      <c r="B77" s="39">
        <v>1</v>
      </c>
    </row>
    <row r="78" spans="1:2" x14ac:dyDescent="0.2">
      <c r="A78" s="38" t="s">
        <v>438</v>
      </c>
      <c r="B78" s="39">
        <v>1</v>
      </c>
    </row>
    <row r="79" spans="1:2" x14ac:dyDescent="0.2">
      <c r="A79" s="38" t="s">
        <v>439</v>
      </c>
      <c r="B79" s="39">
        <v>1</v>
      </c>
    </row>
    <row r="80" spans="1:2" x14ac:dyDescent="0.2">
      <c r="A80" s="38" t="s">
        <v>440</v>
      </c>
      <c r="B80" s="39">
        <v>1</v>
      </c>
    </row>
    <row r="81" spans="1:2" x14ac:dyDescent="0.2">
      <c r="A81" s="38" t="s">
        <v>441</v>
      </c>
      <c r="B81" s="39">
        <v>1</v>
      </c>
    </row>
    <row r="82" spans="1:2" x14ac:dyDescent="0.2">
      <c r="A82" s="38" t="s">
        <v>442</v>
      </c>
      <c r="B82" s="39">
        <v>2</v>
      </c>
    </row>
    <row r="83" spans="1:2" x14ac:dyDescent="0.2">
      <c r="A83" s="38" t="s">
        <v>443</v>
      </c>
      <c r="B83" s="39">
        <v>7</v>
      </c>
    </row>
    <row r="84" spans="1:2" x14ac:dyDescent="0.2">
      <c r="A84" s="38" t="s">
        <v>444</v>
      </c>
      <c r="B84" s="39">
        <v>1</v>
      </c>
    </row>
    <row r="85" spans="1:2" x14ac:dyDescent="0.2">
      <c r="A85" s="38" t="s">
        <v>445</v>
      </c>
      <c r="B85" s="39">
        <v>1</v>
      </c>
    </row>
    <row r="86" spans="1:2" x14ac:dyDescent="0.2">
      <c r="A86" s="38" t="s">
        <v>446</v>
      </c>
      <c r="B86" s="39">
        <v>5</v>
      </c>
    </row>
    <row r="87" spans="1:2" x14ac:dyDescent="0.2">
      <c r="A87" s="38" t="s">
        <v>447</v>
      </c>
      <c r="B87" s="39">
        <v>1</v>
      </c>
    </row>
    <row r="88" spans="1:2" x14ac:dyDescent="0.2">
      <c r="A88" s="38" t="s">
        <v>448</v>
      </c>
      <c r="B88" s="39">
        <v>1</v>
      </c>
    </row>
    <row r="89" spans="1:2" x14ac:dyDescent="0.2">
      <c r="A89" s="38" t="s">
        <v>449</v>
      </c>
      <c r="B89" s="39">
        <v>1</v>
      </c>
    </row>
    <row r="90" spans="1:2" x14ac:dyDescent="0.2">
      <c r="A90" s="38" t="s">
        <v>450</v>
      </c>
      <c r="B90" s="39">
        <v>2</v>
      </c>
    </row>
    <row r="91" spans="1:2" x14ac:dyDescent="0.2">
      <c r="A91" s="38" t="s">
        <v>451</v>
      </c>
      <c r="B91" s="39">
        <v>1</v>
      </c>
    </row>
    <row r="92" spans="1:2" x14ac:dyDescent="0.2">
      <c r="A92" s="38" t="s">
        <v>452</v>
      </c>
      <c r="B92" s="39">
        <v>1</v>
      </c>
    </row>
    <row r="93" spans="1:2" x14ac:dyDescent="0.2">
      <c r="A93" s="38" t="s">
        <v>453</v>
      </c>
      <c r="B93" s="39">
        <v>1</v>
      </c>
    </row>
    <row r="94" spans="1:2" x14ac:dyDescent="0.2">
      <c r="A94" s="38" t="s">
        <v>454</v>
      </c>
      <c r="B94" s="39">
        <v>1</v>
      </c>
    </row>
    <row r="95" spans="1:2" x14ac:dyDescent="0.2">
      <c r="A95" s="38" t="s">
        <v>455</v>
      </c>
      <c r="B95" s="39">
        <v>1</v>
      </c>
    </row>
    <row r="96" spans="1:2" x14ac:dyDescent="0.2">
      <c r="A96" s="38" t="s">
        <v>456</v>
      </c>
      <c r="B96" s="39">
        <v>1</v>
      </c>
    </row>
    <row r="97" spans="1:2" x14ac:dyDescent="0.2">
      <c r="A97" s="38" t="s">
        <v>457</v>
      </c>
      <c r="B97" s="39">
        <v>1</v>
      </c>
    </row>
    <row r="98" spans="1:2" x14ac:dyDescent="0.2">
      <c r="A98" s="38" t="s">
        <v>458</v>
      </c>
      <c r="B98" s="39">
        <v>1</v>
      </c>
    </row>
    <row r="99" spans="1:2" x14ac:dyDescent="0.2">
      <c r="A99" s="38" t="s">
        <v>459</v>
      </c>
      <c r="B99" s="39">
        <v>1</v>
      </c>
    </row>
    <row r="100" spans="1:2" x14ac:dyDescent="0.2">
      <c r="A100" s="38" t="s">
        <v>460</v>
      </c>
      <c r="B100" s="39">
        <v>1</v>
      </c>
    </row>
    <row r="101" spans="1:2" x14ac:dyDescent="0.2">
      <c r="A101" s="38" t="s">
        <v>461</v>
      </c>
      <c r="B101" s="39">
        <v>1</v>
      </c>
    </row>
    <row r="102" spans="1:2" x14ac:dyDescent="0.2">
      <c r="A102" s="38" t="s">
        <v>462</v>
      </c>
      <c r="B102" s="39">
        <v>1</v>
      </c>
    </row>
    <row r="103" spans="1:2" x14ac:dyDescent="0.2">
      <c r="A103" s="38" t="s">
        <v>463</v>
      </c>
      <c r="B103" s="39">
        <v>1</v>
      </c>
    </row>
    <row r="104" spans="1:2" x14ac:dyDescent="0.2">
      <c r="A104" s="38" t="s">
        <v>464</v>
      </c>
      <c r="B104" s="39">
        <v>1</v>
      </c>
    </row>
    <row r="105" spans="1:2" x14ac:dyDescent="0.2">
      <c r="A105" s="38" t="s">
        <v>465</v>
      </c>
      <c r="B105" s="39">
        <v>1</v>
      </c>
    </row>
    <row r="106" spans="1:2" x14ac:dyDescent="0.2">
      <c r="A106" s="38" t="s">
        <v>466</v>
      </c>
      <c r="B106" s="39">
        <v>1</v>
      </c>
    </row>
    <row r="107" spans="1:2" x14ac:dyDescent="0.2">
      <c r="A107" s="38" t="s">
        <v>467</v>
      </c>
      <c r="B107" s="39">
        <v>2</v>
      </c>
    </row>
    <row r="108" spans="1:2" x14ac:dyDescent="0.2">
      <c r="A108" s="38" t="s">
        <v>468</v>
      </c>
      <c r="B108" s="39">
        <v>1</v>
      </c>
    </row>
    <row r="109" spans="1:2" x14ac:dyDescent="0.2">
      <c r="A109" s="38" t="s">
        <v>469</v>
      </c>
      <c r="B109" s="39">
        <v>1</v>
      </c>
    </row>
    <row r="110" spans="1:2" x14ac:dyDescent="0.2">
      <c r="A110" s="38" t="s">
        <v>470</v>
      </c>
      <c r="B110" s="39">
        <v>1</v>
      </c>
    </row>
    <row r="111" spans="1:2" x14ac:dyDescent="0.2">
      <c r="A111" s="38" t="s">
        <v>471</v>
      </c>
      <c r="B111" s="39">
        <v>1</v>
      </c>
    </row>
    <row r="112" spans="1:2" x14ac:dyDescent="0.2">
      <c r="A112" s="38" t="s">
        <v>472</v>
      </c>
      <c r="B112" s="39">
        <v>2</v>
      </c>
    </row>
    <row r="113" spans="1:2" x14ac:dyDescent="0.2">
      <c r="A113" s="38" t="s">
        <v>473</v>
      </c>
      <c r="B113" s="39">
        <v>1</v>
      </c>
    </row>
    <row r="114" spans="1:2" x14ac:dyDescent="0.2">
      <c r="A114" s="38" t="s">
        <v>474</v>
      </c>
      <c r="B114" s="39">
        <v>1</v>
      </c>
    </row>
    <row r="115" spans="1:2" x14ac:dyDescent="0.2">
      <c r="A115" s="38" t="s">
        <v>475</v>
      </c>
      <c r="B115" s="39">
        <v>3</v>
      </c>
    </row>
    <row r="116" spans="1:2" x14ac:dyDescent="0.2">
      <c r="A116" s="38" t="s">
        <v>476</v>
      </c>
      <c r="B116" s="39">
        <v>4</v>
      </c>
    </row>
    <row r="117" spans="1:2" x14ac:dyDescent="0.2">
      <c r="A117" s="38" t="s">
        <v>477</v>
      </c>
      <c r="B117" s="39">
        <v>1</v>
      </c>
    </row>
    <row r="118" spans="1:2" x14ac:dyDescent="0.2">
      <c r="A118" s="38" t="s">
        <v>478</v>
      </c>
      <c r="B118" s="39">
        <v>1</v>
      </c>
    </row>
    <row r="119" spans="1:2" x14ac:dyDescent="0.2">
      <c r="A119" s="38" t="s">
        <v>479</v>
      </c>
      <c r="B119" s="39">
        <v>1</v>
      </c>
    </row>
    <row r="120" spans="1:2" x14ac:dyDescent="0.2">
      <c r="A120" s="38" t="s">
        <v>480</v>
      </c>
      <c r="B120" s="39">
        <v>2</v>
      </c>
    </row>
    <row r="121" spans="1:2" x14ac:dyDescent="0.2">
      <c r="A121" s="38" t="s">
        <v>481</v>
      </c>
      <c r="B121" s="39">
        <v>4</v>
      </c>
    </row>
    <row r="122" spans="1:2" x14ac:dyDescent="0.2">
      <c r="A122" s="38" t="s">
        <v>482</v>
      </c>
      <c r="B122" s="39">
        <v>1</v>
      </c>
    </row>
    <row r="123" spans="1:2" x14ac:dyDescent="0.2">
      <c r="A123" s="38" t="s">
        <v>483</v>
      </c>
      <c r="B123" s="39">
        <v>1</v>
      </c>
    </row>
    <row r="124" spans="1:2" x14ac:dyDescent="0.2">
      <c r="A124" s="38" t="s">
        <v>484</v>
      </c>
      <c r="B124" s="39">
        <v>1</v>
      </c>
    </row>
    <row r="125" spans="1:2" x14ac:dyDescent="0.2">
      <c r="A125" s="38" t="s">
        <v>485</v>
      </c>
      <c r="B125" s="39">
        <v>2</v>
      </c>
    </row>
    <row r="126" spans="1:2" x14ac:dyDescent="0.2">
      <c r="A126" s="38" t="s">
        <v>486</v>
      </c>
      <c r="B126" s="39">
        <v>1</v>
      </c>
    </row>
    <row r="127" spans="1:2" x14ac:dyDescent="0.2">
      <c r="A127" s="38" t="s">
        <v>487</v>
      </c>
      <c r="B127" s="39">
        <v>1</v>
      </c>
    </row>
    <row r="128" spans="1:2" x14ac:dyDescent="0.2">
      <c r="A128" s="38" t="s">
        <v>488</v>
      </c>
      <c r="B128" s="39">
        <v>4</v>
      </c>
    </row>
    <row r="129" spans="1:2" x14ac:dyDescent="0.2">
      <c r="A129" s="38" t="s">
        <v>489</v>
      </c>
      <c r="B129" s="39">
        <v>2</v>
      </c>
    </row>
    <row r="130" spans="1:2" x14ac:dyDescent="0.2">
      <c r="A130" s="38" t="s">
        <v>490</v>
      </c>
      <c r="B130" s="39">
        <v>1</v>
      </c>
    </row>
    <row r="131" spans="1:2" x14ac:dyDescent="0.2">
      <c r="A131" s="38" t="s">
        <v>491</v>
      </c>
      <c r="B131" s="39">
        <v>1</v>
      </c>
    </row>
    <row r="132" spans="1:2" x14ac:dyDescent="0.2">
      <c r="A132" s="38" t="s">
        <v>492</v>
      </c>
      <c r="B132" s="39">
        <v>1</v>
      </c>
    </row>
    <row r="133" spans="1:2" x14ac:dyDescent="0.2">
      <c r="A133" s="38" t="s">
        <v>493</v>
      </c>
      <c r="B133" s="39">
        <v>1</v>
      </c>
    </row>
    <row r="134" spans="1:2" x14ac:dyDescent="0.2">
      <c r="A134" s="38" t="s">
        <v>494</v>
      </c>
      <c r="B134" s="39">
        <v>1</v>
      </c>
    </row>
    <row r="135" spans="1:2" x14ac:dyDescent="0.2">
      <c r="A135" s="38" t="s">
        <v>495</v>
      </c>
      <c r="B135" s="39">
        <v>1</v>
      </c>
    </row>
    <row r="136" spans="1:2" x14ac:dyDescent="0.2">
      <c r="A136" s="38" t="s">
        <v>496</v>
      </c>
      <c r="B136" s="39">
        <v>1</v>
      </c>
    </row>
    <row r="137" spans="1:2" x14ac:dyDescent="0.2">
      <c r="A137" s="38" t="s">
        <v>497</v>
      </c>
      <c r="B137" s="39">
        <v>1</v>
      </c>
    </row>
    <row r="138" spans="1:2" x14ac:dyDescent="0.2">
      <c r="A138" s="38" t="s">
        <v>498</v>
      </c>
      <c r="B138" s="39">
        <v>1</v>
      </c>
    </row>
    <row r="139" spans="1:2" x14ac:dyDescent="0.2">
      <c r="A139" s="38" t="s">
        <v>499</v>
      </c>
      <c r="B139" s="39">
        <v>1</v>
      </c>
    </row>
    <row r="140" spans="1:2" x14ac:dyDescent="0.2">
      <c r="A140" s="38" t="s">
        <v>500</v>
      </c>
      <c r="B140" s="39">
        <v>2</v>
      </c>
    </row>
    <row r="141" spans="1:2" x14ac:dyDescent="0.2">
      <c r="A141" s="38" t="s">
        <v>501</v>
      </c>
      <c r="B141" s="39">
        <v>1</v>
      </c>
    </row>
    <row r="142" spans="1:2" x14ac:dyDescent="0.2">
      <c r="A142" s="38" t="s">
        <v>502</v>
      </c>
      <c r="B142" s="39">
        <v>2</v>
      </c>
    </row>
    <row r="143" spans="1:2" x14ac:dyDescent="0.2">
      <c r="A143" s="38" t="s">
        <v>503</v>
      </c>
      <c r="B143" s="39">
        <v>1</v>
      </c>
    </row>
    <row r="144" spans="1:2" x14ac:dyDescent="0.2">
      <c r="A144" s="38" t="s">
        <v>504</v>
      </c>
      <c r="B144" s="39">
        <v>1</v>
      </c>
    </row>
    <row r="145" spans="1:2" x14ac:dyDescent="0.2">
      <c r="A145" s="38" t="s">
        <v>505</v>
      </c>
      <c r="B145" s="39">
        <v>1</v>
      </c>
    </row>
    <row r="146" spans="1:2" x14ac:dyDescent="0.2">
      <c r="A146" s="38" t="s">
        <v>506</v>
      </c>
      <c r="B146" s="39">
        <v>1</v>
      </c>
    </row>
    <row r="147" spans="1:2" x14ac:dyDescent="0.2">
      <c r="A147" s="38" t="s">
        <v>507</v>
      </c>
      <c r="B147" s="39">
        <v>8</v>
      </c>
    </row>
    <row r="148" spans="1:2" x14ac:dyDescent="0.2">
      <c r="A148" s="38" t="s">
        <v>508</v>
      </c>
      <c r="B148" s="39">
        <v>1</v>
      </c>
    </row>
    <row r="149" spans="1:2" x14ac:dyDescent="0.2">
      <c r="A149" s="38" t="s">
        <v>509</v>
      </c>
      <c r="B149" s="39">
        <v>3</v>
      </c>
    </row>
    <row r="150" spans="1:2" x14ac:dyDescent="0.2">
      <c r="A150" s="38" t="s">
        <v>510</v>
      </c>
      <c r="B150" s="39">
        <v>2</v>
      </c>
    </row>
    <row r="151" spans="1:2" x14ac:dyDescent="0.2">
      <c r="A151" s="38" t="s">
        <v>511</v>
      </c>
      <c r="B151" s="39">
        <v>2</v>
      </c>
    </row>
    <row r="152" spans="1:2" x14ac:dyDescent="0.2">
      <c r="A152" s="38" t="s">
        <v>512</v>
      </c>
      <c r="B152" s="39">
        <v>4</v>
      </c>
    </row>
    <row r="153" spans="1:2" x14ac:dyDescent="0.2">
      <c r="A153" s="38" t="s">
        <v>513</v>
      </c>
      <c r="B153" s="39">
        <v>2</v>
      </c>
    </row>
    <row r="154" spans="1:2" x14ac:dyDescent="0.2">
      <c r="A154" s="38" t="s">
        <v>514</v>
      </c>
      <c r="B154" s="39">
        <v>1</v>
      </c>
    </row>
    <row r="155" spans="1:2" x14ac:dyDescent="0.2">
      <c r="A155" s="38" t="s">
        <v>515</v>
      </c>
      <c r="B155" s="39">
        <v>1</v>
      </c>
    </row>
    <row r="156" spans="1:2" x14ac:dyDescent="0.2">
      <c r="A156" s="38" t="s">
        <v>516</v>
      </c>
      <c r="B156" s="39">
        <v>1</v>
      </c>
    </row>
    <row r="157" spans="1:2" x14ac:dyDescent="0.2">
      <c r="A157" s="38" t="s">
        <v>517</v>
      </c>
      <c r="B157" s="39">
        <v>1</v>
      </c>
    </row>
    <row r="158" spans="1:2" x14ac:dyDescent="0.2">
      <c r="A158" s="38" t="s">
        <v>518</v>
      </c>
      <c r="B158" s="39">
        <v>1</v>
      </c>
    </row>
    <row r="159" spans="1:2" x14ac:dyDescent="0.2">
      <c r="A159" s="38" t="s">
        <v>519</v>
      </c>
      <c r="B159" s="39">
        <v>2</v>
      </c>
    </row>
    <row r="160" spans="1:2" x14ac:dyDescent="0.2">
      <c r="A160" s="38" t="s">
        <v>520</v>
      </c>
      <c r="B160" s="39">
        <v>1</v>
      </c>
    </row>
    <row r="161" spans="1:2" x14ac:dyDescent="0.2">
      <c r="A161" s="38" t="s">
        <v>521</v>
      </c>
      <c r="B161" s="39">
        <v>1</v>
      </c>
    </row>
    <row r="162" spans="1:2" x14ac:dyDescent="0.2">
      <c r="A162" s="38" t="s">
        <v>522</v>
      </c>
      <c r="B162" s="39">
        <v>5</v>
      </c>
    </row>
    <row r="163" spans="1:2" x14ac:dyDescent="0.2">
      <c r="A163" s="38" t="s">
        <v>523</v>
      </c>
      <c r="B163" s="39">
        <v>2</v>
      </c>
    </row>
    <row r="164" spans="1:2" x14ac:dyDescent="0.2">
      <c r="A164" s="38" t="s">
        <v>524</v>
      </c>
      <c r="B164" s="39">
        <v>1</v>
      </c>
    </row>
    <row r="165" spans="1:2" x14ac:dyDescent="0.2">
      <c r="A165" s="38" t="s">
        <v>525</v>
      </c>
      <c r="B165" s="39">
        <v>1</v>
      </c>
    </row>
    <row r="166" spans="1:2" x14ac:dyDescent="0.2">
      <c r="A166" s="38" t="s">
        <v>526</v>
      </c>
      <c r="B166" s="39">
        <v>1</v>
      </c>
    </row>
    <row r="167" spans="1:2" x14ac:dyDescent="0.2">
      <c r="A167" s="38" t="s">
        <v>527</v>
      </c>
      <c r="B167" s="39">
        <v>1</v>
      </c>
    </row>
    <row r="168" spans="1:2" x14ac:dyDescent="0.2">
      <c r="A168" s="38" t="s">
        <v>528</v>
      </c>
      <c r="B168" s="39">
        <v>1</v>
      </c>
    </row>
    <row r="169" spans="1:2" x14ac:dyDescent="0.2">
      <c r="A169" s="38" t="s">
        <v>529</v>
      </c>
      <c r="B169" s="39">
        <v>1</v>
      </c>
    </row>
    <row r="170" spans="1:2" x14ac:dyDescent="0.2">
      <c r="A170" s="38" t="s">
        <v>530</v>
      </c>
      <c r="B170" s="39">
        <v>1</v>
      </c>
    </row>
    <row r="171" spans="1:2" x14ac:dyDescent="0.2">
      <c r="A171" s="38" t="s">
        <v>531</v>
      </c>
      <c r="B171" s="39">
        <v>1</v>
      </c>
    </row>
    <row r="172" spans="1:2" x14ac:dyDescent="0.2">
      <c r="A172" s="38" t="s">
        <v>532</v>
      </c>
      <c r="B172" s="39">
        <v>1</v>
      </c>
    </row>
    <row r="173" spans="1:2" x14ac:dyDescent="0.2">
      <c r="A173" s="38" t="s">
        <v>533</v>
      </c>
      <c r="B173" s="39">
        <v>3</v>
      </c>
    </row>
    <row r="174" spans="1:2" x14ac:dyDescent="0.2">
      <c r="A174" s="38" t="s">
        <v>534</v>
      </c>
      <c r="B174" s="39">
        <v>1</v>
      </c>
    </row>
    <row r="175" spans="1:2" x14ac:dyDescent="0.2">
      <c r="A175" s="38" t="s">
        <v>535</v>
      </c>
      <c r="B175" s="39">
        <v>1</v>
      </c>
    </row>
    <row r="176" spans="1:2" x14ac:dyDescent="0.2">
      <c r="A176" s="38" t="s">
        <v>536</v>
      </c>
      <c r="B176" s="39">
        <v>1</v>
      </c>
    </row>
    <row r="177" spans="1:2" x14ac:dyDescent="0.2">
      <c r="A177" s="38" t="s">
        <v>537</v>
      </c>
      <c r="B177" s="39">
        <v>4</v>
      </c>
    </row>
    <row r="178" spans="1:2" x14ac:dyDescent="0.2">
      <c r="A178" s="38" t="s">
        <v>538</v>
      </c>
      <c r="B178" s="39">
        <v>2</v>
      </c>
    </row>
    <row r="179" spans="1:2" x14ac:dyDescent="0.2">
      <c r="A179" s="38" t="s">
        <v>539</v>
      </c>
      <c r="B179" s="39">
        <v>1</v>
      </c>
    </row>
    <row r="180" spans="1:2" x14ac:dyDescent="0.2">
      <c r="A180" s="38" t="s">
        <v>540</v>
      </c>
      <c r="B180" s="39">
        <v>1</v>
      </c>
    </row>
    <row r="181" spans="1:2" x14ac:dyDescent="0.2">
      <c r="A181" s="38" t="s">
        <v>541</v>
      </c>
      <c r="B181" s="39">
        <v>1</v>
      </c>
    </row>
    <row r="182" spans="1:2" x14ac:dyDescent="0.2">
      <c r="A182" s="38" t="s">
        <v>542</v>
      </c>
      <c r="B182" s="39">
        <v>1</v>
      </c>
    </row>
    <row r="183" spans="1:2" x14ac:dyDescent="0.2">
      <c r="A183" s="38" t="s">
        <v>543</v>
      </c>
      <c r="B183" s="39">
        <v>1</v>
      </c>
    </row>
    <row r="184" spans="1:2" x14ac:dyDescent="0.2">
      <c r="A184" s="38" t="s">
        <v>544</v>
      </c>
      <c r="B184" s="39">
        <v>1</v>
      </c>
    </row>
    <row r="185" spans="1:2" x14ac:dyDescent="0.2">
      <c r="A185" s="38" t="s">
        <v>545</v>
      </c>
      <c r="B185" s="39">
        <v>1</v>
      </c>
    </row>
    <row r="186" spans="1:2" x14ac:dyDescent="0.2">
      <c r="A186" s="38" t="s">
        <v>546</v>
      </c>
      <c r="B186" s="39">
        <v>1</v>
      </c>
    </row>
    <row r="187" spans="1:2" x14ac:dyDescent="0.2">
      <c r="A187" s="38" t="s">
        <v>547</v>
      </c>
      <c r="B187" s="39">
        <v>1</v>
      </c>
    </row>
    <row r="188" spans="1:2" x14ac:dyDescent="0.2">
      <c r="A188" s="38" t="s">
        <v>548</v>
      </c>
      <c r="B188" s="39">
        <v>1</v>
      </c>
    </row>
    <row r="189" spans="1:2" x14ac:dyDescent="0.2">
      <c r="A189" s="38" t="s">
        <v>549</v>
      </c>
      <c r="B189" s="39">
        <v>1</v>
      </c>
    </row>
    <row r="190" spans="1:2" x14ac:dyDescent="0.2">
      <c r="A190" s="38" t="s">
        <v>550</v>
      </c>
      <c r="B190" s="39">
        <v>5</v>
      </c>
    </row>
    <row r="191" spans="1:2" x14ac:dyDescent="0.2">
      <c r="A191" s="38" t="s">
        <v>551</v>
      </c>
      <c r="B191" s="39">
        <v>1</v>
      </c>
    </row>
    <row r="192" spans="1:2" x14ac:dyDescent="0.2">
      <c r="A192" s="38" t="s">
        <v>552</v>
      </c>
      <c r="B192" s="39">
        <v>1</v>
      </c>
    </row>
    <row r="193" spans="1:2" x14ac:dyDescent="0.2">
      <c r="A193" s="38" t="s">
        <v>553</v>
      </c>
      <c r="B193" s="39">
        <v>1</v>
      </c>
    </row>
    <row r="194" spans="1:2" x14ac:dyDescent="0.2">
      <c r="A194" s="38" t="s">
        <v>554</v>
      </c>
      <c r="B194" s="39">
        <v>1</v>
      </c>
    </row>
    <row r="195" spans="1:2" x14ac:dyDescent="0.2">
      <c r="A195" s="38" t="s">
        <v>555</v>
      </c>
      <c r="B195" s="39">
        <v>1</v>
      </c>
    </row>
    <row r="196" spans="1:2" x14ac:dyDescent="0.2">
      <c r="A196" s="38" t="s">
        <v>556</v>
      </c>
      <c r="B196" s="39">
        <v>1</v>
      </c>
    </row>
    <row r="197" spans="1:2" x14ac:dyDescent="0.2">
      <c r="A197" s="38" t="s">
        <v>557</v>
      </c>
      <c r="B197" s="39">
        <v>1</v>
      </c>
    </row>
    <row r="198" spans="1:2" x14ac:dyDescent="0.2">
      <c r="A198" s="38" t="s">
        <v>558</v>
      </c>
      <c r="B198" s="39">
        <v>1</v>
      </c>
    </row>
    <row r="199" spans="1:2" x14ac:dyDescent="0.2">
      <c r="A199" s="38" t="s">
        <v>559</v>
      </c>
      <c r="B199" s="39">
        <v>1</v>
      </c>
    </row>
    <row r="200" spans="1:2" x14ac:dyDescent="0.2">
      <c r="A200" s="38" t="s">
        <v>560</v>
      </c>
      <c r="B200" s="39">
        <v>1</v>
      </c>
    </row>
    <row r="201" spans="1:2" x14ac:dyDescent="0.2">
      <c r="A201" s="38" t="s">
        <v>561</v>
      </c>
      <c r="B201" s="39">
        <v>2</v>
      </c>
    </row>
    <row r="202" spans="1:2" x14ac:dyDescent="0.2">
      <c r="A202" s="38" t="s">
        <v>562</v>
      </c>
      <c r="B202" s="39">
        <v>1</v>
      </c>
    </row>
    <row r="203" spans="1:2" x14ac:dyDescent="0.2">
      <c r="A203" s="38" t="s">
        <v>563</v>
      </c>
      <c r="B203" s="39">
        <v>2</v>
      </c>
    </row>
    <row r="204" spans="1:2" x14ac:dyDescent="0.2">
      <c r="A204" s="38" t="s">
        <v>564</v>
      </c>
      <c r="B204" s="39">
        <v>1</v>
      </c>
    </row>
    <row r="205" spans="1:2" x14ac:dyDescent="0.2">
      <c r="A205" s="38" t="s">
        <v>565</v>
      </c>
      <c r="B205" s="39">
        <v>1</v>
      </c>
    </row>
    <row r="206" spans="1:2" x14ac:dyDescent="0.2">
      <c r="A206" s="38" t="s">
        <v>566</v>
      </c>
      <c r="B206" s="39">
        <v>1</v>
      </c>
    </row>
    <row r="207" spans="1:2" x14ac:dyDescent="0.2">
      <c r="A207" s="38" t="s">
        <v>567</v>
      </c>
      <c r="B207" s="39">
        <v>1</v>
      </c>
    </row>
    <row r="208" spans="1:2" x14ac:dyDescent="0.2">
      <c r="A208" s="38" t="s">
        <v>568</v>
      </c>
      <c r="B208" s="39">
        <v>1</v>
      </c>
    </row>
    <row r="209" spans="1:2" x14ac:dyDescent="0.2">
      <c r="A209" s="38" t="s">
        <v>569</v>
      </c>
      <c r="B209" s="39">
        <v>1</v>
      </c>
    </row>
    <row r="210" spans="1:2" x14ac:dyDescent="0.2">
      <c r="A210" s="38" t="s">
        <v>570</v>
      </c>
      <c r="B210" s="39">
        <v>1</v>
      </c>
    </row>
    <row r="211" spans="1:2" x14ac:dyDescent="0.2">
      <c r="A211" s="38" t="s">
        <v>571</v>
      </c>
      <c r="B211" s="39">
        <v>10</v>
      </c>
    </row>
    <row r="212" spans="1:2" x14ac:dyDescent="0.2">
      <c r="A212" s="38" t="s">
        <v>572</v>
      </c>
      <c r="B212" s="39">
        <v>1</v>
      </c>
    </row>
    <row r="213" spans="1:2" x14ac:dyDescent="0.2">
      <c r="A213" s="38" t="s">
        <v>573</v>
      </c>
      <c r="B213" s="39">
        <v>1</v>
      </c>
    </row>
    <row r="214" spans="1:2" x14ac:dyDescent="0.2">
      <c r="A214" s="38" t="s">
        <v>574</v>
      </c>
      <c r="B214" s="39">
        <v>1</v>
      </c>
    </row>
    <row r="215" spans="1:2" x14ac:dyDescent="0.2">
      <c r="A215" s="38" t="s">
        <v>575</v>
      </c>
      <c r="B215" s="39">
        <v>1</v>
      </c>
    </row>
    <row r="216" spans="1:2" x14ac:dyDescent="0.2">
      <c r="A216" s="38" t="s">
        <v>576</v>
      </c>
      <c r="B216" s="39">
        <v>6</v>
      </c>
    </row>
    <row r="217" spans="1:2" x14ac:dyDescent="0.2">
      <c r="A217" s="38" t="s">
        <v>577</v>
      </c>
      <c r="B217" s="39">
        <v>1</v>
      </c>
    </row>
    <row r="218" spans="1:2" x14ac:dyDescent="0.2">
      <c r="A218" s="38" t="s">
        <v>578</v>
      </c>
      <c r="B218" s="39">
        <v>1</v>
      </c>
    </row>
    <row r="219" spans="1:2" x14ac:dyDescent="0.2">
      <c r="A219" s="38" t="s">
        <v>579</v>
      </c>
      <c r="B219" s="39">
        <v>2</v>
      </c>
    </row>
    <row r="220" spans="1:2" x14ac:dyDescent="0.2">
      <c r="A220" s="38" t="s">
        <v>580</v>
      </c>
      <c r="B220" s="39">
        <v>1</v>
      </c>
    </row>
    <row r="221" spans="1:2" x14ac:dyDescent="0.2">
      <c r="A221" s="38" t="s">
        <v>581</v>
      </c>
      <c r="B221" s="39">
        <v>1</v>
      </c>
    </row>
    <row r="222" spans="1:2" x14ac:dyDescent="0.2">
      <c r="A222" s="38" t="s">
        <v>582</v>
      </c>
      <c r="B222" s="39">
        <v>1</v>
      </c>
    </row>
    <row r="223" spans="1:2" x14ac:dyDescent="0.2">
      <c r="A223" s="38" t="s">
        <v>583</v>
      </c>
      <c r="B223" s="39">
        <v>1</v>
      </c>
    </row>
    <row r="224" spans="1:2" x14ac:dyDescent="0.2">
      <c r="A224" s="38" t="s">
        <v>584</v>
      </c>
      <c r="B224" s="39">
        <v>5</v>
      </c>
    </row>
    <row r="225" spans="1:2" x14ac:dyDescent="0.2">
      <c r="A225" s="38" t="s">
        <v>585</v>
      </c>
      <c r="B225" s="39">
        <v>1</v>
      </c>
    </row>
    <row r="226" spans="1:2" x14ac:dyDescent="0.2">
      <c r="A226" s="38" t="s">
        <v>586</v>
      </c>
      <c r="B226" s="39">
        <v>1</v>
      </c>
    </row>
    <row r="227" spans="1:2" x14ac:dyDescent="0.2">
      <c r="A227" s="38" t="s">
        <v>587</v>
      </c>
      <c r="B227" s="39">
        <v>1</v>
      </c>
    </row>
    <row r="228" spans="1:2" x14ac:dyDescent="0.2">
      <c r="A228" s="38" t="s">
        <v>588</v>
      </c>
      <c r="B228" s="39">
        <v>1</v>
      </c>
    </row>
    <row r="229" spans="1:2" x14ac:dyDescent="0.2">
      <c r="A229" s="38" t="s">
        <v>589</v>
      </c>
      <c r="B229" s="39">
        <v>1</v>
      </c>
    </row>
    <row r="230" spans="1:2" x14ac:dyDescent="0.2">
      <c r="A230" s="38" t="s">
        <v>590</v>
      </c>
      <c r="B230" s="39">
        <v>1</v>
      </c>
    </row>
    <row r="231" spans="1:2" x14ac:dyDescent="0.2">
      <c r="A231" s="38" t="s">
        <v>591</v>
      </c>
      <c r="B231" s="39">
        <v>1</v>
      </c>
    </row>
    <row r="232" spans="1:2" x14ac:dyDescent="0.2">
      <c r="A232" s="38" t="s">
        <v>592</v>
      </c>
      <c r="B232" s="39">
        <v>2</v>
      </c>
    </row>
    <row r="233" spans="1:2" x14ac:dyDescent="0.2">
      <c r="A233" s="38" t="s">
        <v>593</v>
      </c>
      <c r="B233" s="39">
        <v>1</v>
      </c>
    </row>
    <row r="234" spans="1:2" x14ac:dyDescent="0.2">
      <c r="A234" s="38" t="s">
        <v>594</v>
      </c>
      <c r="B234" s="39">
        <v>1</v>
      </c>
    </row>
    <row r="235" spans="1:2" x14ac:dyDescent="0.2">
      <c r="A235" s="38" t="s">
        <v>595</v>
      </c>
      <c r="B235" s="39">
        <v>1</v>
      </c>
    </row>
    <row r="236" spans="1:2" x14ac:dyDescent="0.2">
      <c r="A236" s="38" t="s">
        <v>596</v>
      </c>
      <c r="B236" s="39">
        <v>1</v>
      </c>
    </row>
    <row r="237" spans="1:2" x14ac:dyDescent="0.2">
      <c r="A237" s="38" t="s">
        <v>597</v>
      </c>
      <c r="B237" s="39">
        <v>1</v>
      </c>
    </row>
    <row r="238" spans="1:2" x14ac:dyDescent="0.2">
      <c r="A238" s="38" t="s">
        <v>598</v>
      </c>
      <c r="B238" s="39">
        <v>1</v>
      </c>
    </row>
    <row r="239" spans="1:2" x14ac:dyDescent="0.2">
      <c r="A239" s="38" t="s">
        <v>599</v>
      </c>
      <c r="B239" s="39">
        <v>1</v>
      </c>
    </row>
    <row r="240" spans="1:2" x14ac:dyDescent="0.2">
      <c r="A240" s="38" t="s">
        <v>600</v>
      </c>
      <c r="B240" s="39">
        <v>1</v>
      </c>
    </row>
    <row r="241" spans="1:2" x14ac:dyDescent="0.2">
      <c r="A241" s="38" t="s">
        <v>601</v>
      </c>
      <c r="B241" s="39">
        <v>1</v>
      </c>
    </row>
    <row r="242" spans="1:2" x14ac:dyDescent="0.2">
      <c r="A242" s="38" t="s">
        <v>602</v>
      </c>
      <c r="B242" s="39">
        <v>1</v>
      </c>
    </row>
    <row r="243" spans="1:2" x14ac:dyDescent="0.2">
      <c r="A243" s="38" t="s">
        <v>603</v>
      </c>
      <c r="B243" s="39">
        <v>1</v>
      </c>
    </row>
    <row r="244" spans="1:2" x14ac:dyDescent="0.2">
      <c r="A244" s="38" t="s">
        <v>604</v>
      </c>
      <c r="B244" s="39">
        <v>1</v>
      </c>
    </row>
    <row r="245" spans="1:2" x14ac:dyDescent="0.2">
      <c r="A245" s="38" t="s">
        <v>605</v>
      </c>
      <c r="B245" s="39">
        <v>1</v>
      </c>
    </row>
    <row r="246" spans="1:2" x14ac:dyDescent="0.2">
      <c r="A246" s="38" t="s">
        <v>606</v>
      </c>
      <c r="B246" s="39">
        <v>1</v>
      </c>
    </row>
    <row r="247" spans="1:2" x14ac:dyDescent="0.2">
      <c r="A247" s="38" t="s">
        <v>607</v>
      </c>
      <c r="B247" s="39">
        <v>1</v>
      </c>
    </row>
    <row r="248" spans="1:2" x14ac:dyDescent="0.2">
      <c r="A248" s="38" t="s">
        <v>608</v>
      </c>
      <c r="B248" s="39">
        <v>1</v>
      </c>
    </row>
    <row r="249" spans="1:2" x14ac:dyDescent="0.2">
      <c r="A249" s="38" t="s">
        <v>609</v>
      </c>
      <c r="B249" s="39">
        <v>1</v>
      </c>
    </row>
    <row r="250" spans="1:2" x14ac:dyDescent="0.2">
      <c r="A250" s="38" t="s">
        <v>610</v>
      </c>
      <c r="B250" s="39">
        <v>1</v>
      </c>
    </row>
    <row r="251" spans="1:2" x14ac:dyDescent="0.2">
      <c r="A251" s="38" t="s">
        <v>611</v>
      </c>
      <c r="B251" s="39">
        <v>1</v>
      </c>
    </row>
    <row r="252" spans="1:2" x14ac:dyDescent="0.2">
      <c r="A252" s="38" t="s">
        <v>612</v>
      </c>
      <c r="B252" s="39">
        <v>1</v>
      </c>
    </row>
    <row r="253" spans="1:2" x14ac:dyDescent="0.2">
      <c r="A253" s="38" t="s">
        <v>613</v>
      </c>
      <c r="B253" s="39">
        <v>1</v>
      </c>
    </row>
    <row r="254" spans="1:2" x14ac:dyDescent="0.2">
      <c r="A254" s="38" t="s">
        <v>614</v>
      </c>
      <c r="B254" s="39">
        <v>1</v>
      </c>
    </row>
    <row r="255" spans="1:2" x14ac:dyDescent="0.2">
      <c r="A255" s="38" t="s">
        <v>615</v>
      </c>
      <c r="B255" s="39">
        <v>1</v>
      </c>
    </row>
    <row r="256" spans="1:2" x14ac:dyDescent="0.2">
      <c r="A256" s="38" t="s">
        <v>616</v>
      </c>
      <c r="B256" s="39">
        <v>1</v>
      </c>
    </row>
    <row r="257" spans="1:2" x14ac:dyDescent="0.2">
      <c r="A257" s="38" t="s">
        <v>617</v>
      </c>
      <c r="B257" s="39">
        <v>1</v>
      </c>
    </row>
    <row r="258" spans="1:2" x14ac:dyDescent="0.2">
      <c r="A258" s="38" t="s">
        <v>618</v>
      </c>
      <c r="B258" s="39">
        <v>1</v>
      </c>
    </row>
    <row r="259" spans="1:2" x14ac:dyDescent="0.2">
      <c r="A259" s="38" t="s">
        <v>619</v>
      </c>
      <c r="B259" s="39">
        <v>3</v>
      </c>
    </row>
    <row r="260" spans="1:2" x14ac:dyDescent="0.2">
      <c r="A260" s="38" t="s">
        <v>620</v>
      </c>
      <c r="B260" s="39">
        <v>1</v>
      </c>
    </row>
    <row r="261" spans="1:2" x14ac:dyDescent="0.2">
      <c r="A261" s="38" t="s">
        <v>621</v>
      </c>
      <c r="B261" s="39">
        <v>1</v>
      </c>
    </row>
    <row r="262" spans="1:2" x14ac:dyDescent="0.2">
      <c r="A262" s="38" t="s">
        <v>622</v>
      </c>
      <c r="B262" s="39">
        <v>1</v>
      </c>
    </row>
    <row r="263" spans="1:2" x14ac:dyDescent="0.2">
      <c r="A263" s="38" t="s">
        <v>623</v>
      </c>
      <c r="B263" s="39">
        <v>1</v>
      </c>
    </row>
    <row r="264" spans="1:2" x14ac:dyDescent="0.2">
      <c r="A264" s="38" t="s">
        <v>624</v>
      </c>
      <c r="B264" s="39">
        <v>2</v>
      </c>
    </row>
    <row r="265" spans="1:2" x14ac:dyDescent="0.2">
      <c r="A265" s="38" t="s">
        <v>625</v>
      </c>
      <c r="B265" s="39">
        <v>1</v>
      </c>
    </row>
    <row r="266" spans="1:2" x14ac:dyDescent="0.2">
      <c r="A266" s="38" t="s">
        <v>626</v>
      </c>
      <c r="B266" s="39">
        <v>1</v>
      </c>
    </row>
    <row r="267" spans="1:2" x14ac:dyDescent="0.2">
      <c r="A267" s="38" t="s">
        <v>627</v>
      </c>
      <c r="B267" s="39">
        <v>1</v>
      </c>
    </row>
    <row r="268" spans="1:2" x14ac:dyDescent="0.2">
      <c r="A268" s="38" t="s">
        <v>628</v>
      </c>
      <c r="B268" s="39">
        <v>1</v>
      </c>
    </row>
    <row r="269" spans="1:2" x14ac:dyDescent="0.2">
      <c r="A269" s="38" t="s">
        <v>629</v>
      </c>
      <c r="B269" s="39">
        <v>1</v>
      </c>
    </row>
    <row r="270" spans="1:2" x14ac:dyDescent="0.2">
      <c r="A270" s="38" t="s">
        <v>630</v>
      </c>
      <c r="B270" s="39">
        <v>1</v>
      </c>
    </row>
    <row r="271" spans="1:2" x14ac:dyDescent="0.2">
      <c r="A271" s="38" t="s">
        <v>631</v>
      </c>
      <c r="B271" s="39">
        <v>1</v>
      </c>
    </row>
    <row r="272" spans="1:2" x14ac:dyDescent="0.2">
      <c r="A272" s="38" t="s">
        <v>632</v>
      </c>
      <c r="B272" s="39">
        <v>1</v>
      </c>
    </row>
    <row r="273" spans="1:2" x14ac:dyDescent="0.2">
      <c r="A273" s="38" t="s">
        <v>633</v>
      </c>
      <c r="B273" s="39">
        <v>1</v>
      </c>
    </row>
    <row r="274" spans="1:2" x14ac:dyDescent="0.2">
      <c r="A274" s="38" t="s">
        <v>634</v>
      </c>
      <c r="B274" s="39">
        <v>1</v>
      </c>
    </row>
    <row r="275" spans="1:2" x14ac:dyDescent="0.2">
      <c r="A275" s="38" t="s">
        <v>635</v>
      </c>
      <c r="B275" s="39">
        <v>1</v>
      </c>
    </row>
    <row r="276" spans="1:2" x14ac:dyDescent="0.2">
      <c r="A276" s="38" t="s">
        <v>404</v>
      </c>
      <c r="B276" s="39">
        <v>1</v>
      </c>
    </row>
    <row r="277" spans="1:2" x14ac:dyDescent="0.2">
      <c r="A277" s="40" t="s">
        <v>636</v>
      </c>
      <c r="B277" s="41">
        <v>453</v>
      </c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E1E-7D1C-4EAA-B8BF-042101446048}">
  <sheetPr codeName="Sheet24"/>
  <dimension ref="C4:D502"/>
  <sheetViews>
    <sheetView workbookViewId="0">
      <selection activeCell="G8" sqref="G8"/>
    </sheetView>
  </sheetViews>
  <sheetFormatPr defaultRowHeight="12.75" x14ac:dyDescent="0.2"/>
  <cols>
    <col min="1" max="2" width="9.140625" style="3"/>
    <col min="3" max="3" width="11.140625" style="3" customWidth="1"/>
    <col min="4" max="4" width="10.7109375" style="42" bestFit="1" customWidth="1"/>
    <col min="5" max="16384" width="9.140625" style="3"/>
  </cols>
  <sheetData>
    <row r="4" spans="3:4" ht="13.5" thickBot="1" x14ac:dyDescent="0.25">
      <c r="C4" s="3" t="s">
        <v>637</v>
      </c>
      <c r="D4" s="42" t="s">
        <v>404</v>
      </c>
    </row>
    <row r="5" spans="3:4" ht="13.5" thickBot="1" x14ac:dyDescent="0.25">
      <c r="C5" s="43" t="s">
        <v>11</v>
      </c>
      <c r="D5" s="44" t="s">
        <v>404</v>
      </c>
    </row>
    <row r="6" spans="3:4" ht="23.25" thickBot="1" x14ac:dyDescent="0.25">
      <c r="C6" s="45" t="s">
        <v>638</v>
      </c>
      <c r="D6" s="46">
        <v>9.6</v>
      </c>
    </row>
    <row r="7" spans="3:4" ht="23.25" thickBot="1" x14ac:dyDescent="0.25">
      <c r="C7" s="45" t="s">
        <v>639</v>
      </c>
      <c r="D7" s="46">
        <v>9.1</v>
      </c>
    </row>
    <row r="8" spans="3:4" ht="23.25" thickBot="1" x14ac:dyDescent="0.25">
      <c r="C8" s="45" t="s">
        <v>640</v>
      </c>
      <c r="D8" s="46">
        <v>9</v>
      </c>
    </row>
    <row r="9" spans="3:4" ht="23.25" thickBot="1" x14ac:dyDescent="0.25">
      <c r="C9" s="45" t="s">
        <v>641</v>
      </c>
      <c r="D9" s="46">
        <v>8.8800000000000008</v>
      </c>
    </row>
    <row r="10" spans="3:4" ht="13.5" thickBot="1" x14ac:dyDescent="0.25">
      <c r="C10" s="45" t="s">
        <v>642</v>
      </c>
      <c r="D10" s="46">
        <v>8.75</v>
      </c>
    </row>
    <row r="11" spans="3:4" ht="23.25" thickBot="1" x14ac:dyDescent="0.25">
      <c r="C11" s="45" t="s">
        <v>643</v>
      </c>
      <c r="D11" s="46">
        <v>8.74</v>
      </c>
    </row>
    <row r="12" spans="3:4" ht="23.25" thickBot="1" x14ac:dyDescent="0.25">
      <c r="C12" s="45" t="s">
        <v>644</v>
      </c>
      <c r="D12" s="46">
        <v>8.66</v>
      </c>
    </row>
    <row r="13" spans="3:4" ht="13.5" thickBot="1" x14ac:dyDescent="0.25">
      <c r="C13" s="45" t="s">
        <v>645</v>
      </c>
      <c r="D13" s="46">
        <v>8.64</v>
      </c>
    </row>
    <row r="14" spans="3:4" ht="23.25" thickBot="1" x14ac:dyDescent="0.25">
      <c r="C14" s="45" t="s">
        <v>646</v>
      </c>
      <c r="D14" s="46">
        <v>8.4700000000000006</v>
      </c>
    </row>
    <row r="15" spans="3:4" ht="23.25" thickBot="1" x14ac:dyDescent="0.25">
      <c r="C15" s="45" t="s">
        <v>647</v>
      </c>
      <c r="D15" s="46">
        <v>8.42</v>
      </c>
    </row>
    <row r="16" spans="3:4" ht="23.25" thickBot="1" x14ac:dyDescent="0.25">
      <c r="C16" s="45" t="s">
        <v>648</v>
      </c>
      <c r="D16" s="46">
        <v>8.4</v>
      </c>
    </row>
    <row r="17" spans="3:4" ht="34.5" thickBot="1" x14ac:dyDescent="0.25">
      <c r="C17" s="45" t="s">
        <v>649</v>
      </c>
      <c r="D17" s="46">
        <v>8.36</v>
      </c>
    </row>
    <row r="18" spans="3:4" ht="23.25" thickBot="1" x14ac:dyDescent="0.25">
      <c r="C18" s="45" t="s">
        <v>650</v>
      </c>
      <c r="D18" s="46">
        <v>8.33</v>
      </c>
    </row>
    <row r="19" spans="3:4" ht="23.25" thickBot="1" x14ac:dyDescent="0.25">
      <c r="C19" s="45" t="s">
        <v>651</v>
      </c>
      <c r="D19" s="46">
        <v>8.25</v>
      </c>
    </row>
    <row r="20" spans="3:4" ht="23.25" thickBot="1" x14ac:dyDescent="0.25">
      <c r="C20" s="45" t="s">
        <v>652</v>
      </c>
      <c r="D20" s="46">
        <v>8.1</v>
      </c>
    </row>
    <row r="21" spans="3:4" ht="23.25" thickBot="1" x14ac:dyDescent="0.25">
      <c r="C21" s="45" t="s">
        <v>653</v>
      </c>
      <c r="D21" s="46">
        <v>8</v>
      </c>
    </row>
    <row r="22" spans="3:4" ht="23.25" thickBot="1" x14ac:dyDescent="0.25">
      <c r="C22" s="45" t="s">
        <v>654</v>
      </c>
      <c r="D22" s="46">
        <v>8</v>
      </c>
    </row>
    <row r="23" spans="3:4" ht="13.5" thickBot="1" x14ac:dyDescent="0.25">
      <c r="C23" s="45" t="s">
        <v>655</v>
      </c>
      <c r="D23" s="46">
        <v>8</v>
      </c>
    </row>
    <row r="24" spans="3:4" ht="23.25" thickBot="1" x14ac:dyDescent="0.25">
      <c r="C24" s="45" t="s">
        <v>656</v>
      </c>
      <c r="D24" s="46">
        <v>7.9</v>
      </c>
    </row>
    <row r="25" spans="3:4" ht="23.25" thickBot="1" x14ac:dyDescent="0.25">
      <c r="C25" s="45" t="s">
        <v>657</v>
      </c>
      <c r="D25" s="46">
        <v>7.7</v>
      </c>
    </row>
    <row r="26" spans="3:4" ht="23.25" thickBot="1" x14ac:dyDescent="0.25">
      <c r="C26" s="45" t="s">
        <v>658</v>
      </c>
      <c r="D26" s="46">
        <v>7.56</v>
      </c>
    </row>
    <row r="27" spans="3:4" ht="23.25" thickBot="1" x14ac:dyDescent="0.25">
      <c r="C27" s="45" t="s">
        <v>659</v>
      </c>
      <c r="D27" s="46">
        <v>7.52</v>
      </c>
    </row>
    <row r="28" spans="3:4" ht="23.25" thickBot="1" x14ac:dyDescent="0.25">
      <c r="C28" s="45" t="s">
        <v>660</v>
      </c>
      <c r="D28" s="46">
        <v>7.5</v>
      </c>
    </row>
    <row r="29" spans="3:4" ht="23.25" thickBot="1" x14ac:dyDescent="0.25">
      <c r="C29" s="45" t="s">
        <v>661</v>
      </c>
      <c r="D29" s="46">
        <v>7.42</v>
      </c>
    </row>
    <row r="30" spans="3:4" ht="13.5" thickBot="1" x14ac:dyDescent="0.25">
      <c r="C30" s="45" t="s">
        <v>662</v>
      </c>
      <c r="D30" s="46">
        <v>7.39</v>
      </c>
    </row>
    <row r="31" spans="3:4" ht="23.25" thickBot="1" x14ac:dyDescent="0.25">
      <c r="C31" s="45" t="s">
        <v>663</v>
      </c>
      <c r="D31" s="46">
        <v>7.36</v>
      </c>
    </row>
    <row r="32" spans="3:4" ht="23.25" thickBot="1" x14ac:dyDescent="0.25">
      <c r="C32" s="45" t="s">
        <v>664</v>
      </c>
      <c r="D32" s="46">
        <v>7.35</v>
      </c>
    </row>
    <row r="33" spans="3:4" ht="23.25" thickBot="1" x14ac:dyDescent="0.25">
      <c r="C33" s="45" t="s">
        <v>665</v>
      </c>
      <c r="D33" s="46">
        <v>7.31</v>
      </c>
    </row>
    <row r="34" spans="3:4" ht="23.25" thickBot="1" x14ac:dyDescent="0.25">
      <c r="C34" s="45" t="s">
        <v>666</v>
      </c>
      <c r="D34" s="46">
        <v>7.25</v>
      </c>
    </row>
    <row r="35" spans="3:4" ht="23.25" thickBot="1" x14ac:dyDescent="0.25">
      <c r="C35" s="45" t="s">
        <v>667</v>
      </c>
      <c r="D35" s="46">
        <v>7.23</v>
      </c>
    </row>
    <row r="36" spans="3:4" ht="23.25" thickBot="1" x14ac:dyDescent="0.25">
      <c r="C36" s="45" t="s">
        <v>668</v>
      </c>
      <c r="D36" s="46">
        <v>7.2</v>
      </c>
    </row>
    <row r="37" spans="3:4" ht="23.25" thickBot="1" x14ac:dyDescent="0.25">
      <c r="C37" s="45" t="s">
        <v>669</v>
      </c>
      <c r="D37" s="46">
        <v>7.17</v>
      </c>
    </row>
    <row r="38" spans="3:4" ht="23.25" thickBot="1" x14ac:dyDescent="0.25">
      <c r="C38" s="45" t="s">
        <v>670</v>
      </c>
      <c r="D38" s="46">
        <v>7.08</v>
      </c>
    </row>
    <row r="39" spans="3:4" ht="23.25" thickBot="1" x14ac:dyDescent="0.25">
      <c r="C39" s="45" t="s">
        <v>671</v>
      </c>
      <c r="D39" s="46">
        <v>7</v>
      </c>
    </row>
    <row r="40" spans="3:4" ht="13.5" thickBot="1" x14ac:dyDescent="0.25">
      <c r="C40" s="45" t="s">
        <v>672</v>
      </c>
      <c r="D40" s="46">
        <v>6.97</v>
      </c>
    </row>
    <row r="41" spans="3:4" ht="23.25" thickBot="1" x14ac:dyDescent="0.25">
      <c r="C41" s="45" t="s">
        <v>673</v>
      </c>
      <c r="D41" s="46">
        <v>6.95</v>
      </c>
    </row>
    <row r="42" spans="3:4" ht="23.25" thickBot="1" x14ac:dyDescent="0.25">
      <c r="C42" s="45" t="s">
        <v>674</v>
      </c>
      <c r="D42" s="46">
        <v>6.94</v>
      </c>
    </row>
    <row r="43" spans="3:4" ht="23.25" thickBot="1" x14ac:dyDescent="0.25">
      <c r="C43" s="45" t="s">
        <v>675</v>
      </c>
      <c r="D43" s="46">
        <v>6.88</v>
      </c>
    </row>
    <row r="44" spans="3:4" ht="13.5" thickBot="1" x14ac:dyDescent="0.25">
      <c r="C44" s="45" t="s">
        <v>676</v>
      </c>
      <c r="D44" s="46">
        <v>6.87</v>
      </c>
    </row>
    <row r="45" spans="3:4" ht="13.5" thickBot="1" x14ac:dyDescent="0.25">
      <c r="C45" s="45" t="s">
        <v>677</v>
      </c>
      <c r="D45" s="46">
        <v>6.84</v>
      </c>
    </row>
    <row r="46" spans="3:4" ht="23.25" thickBot="1" x14ac:dyDescent="0.25">
      <c r="C46" s="45" t="s">
        <v>678</v>
      </c>
      <c r="D46" s="46">
        <v>6.72</v>
      </c>
    </row>
    <row r="47" spans="3:4" ht="23.25" thickBot="1" x14ac:dyDescent="0.25">
      <c r="C47" s="45" t="s">
        <v>679</v>
      </c>
      <c r="D47" s="46">
        <v>6.66</v>
      </c>
    </row>
    <row r="48" spans="3:4" ht="23.25" thickBot="1" x14ac:dyDescent="0.25">
      <c r="C48" s="45" t="s">
        <v>680</v>
      </c>
      <c r="D48" s="46">
        <v>6.5</v>
      </c>
    </row>
    <row r="49" spans="3:4" ht="23.25" thickBot="1" x14ac:dyDescent="0.25">
      <c r="C49" s="45" t="s">
        <v>681</v>
      </c>
      <c r="D49" s="46">
        <v>6.48</v>
      </c>
    </row>
    <row r="50" spans="3:4" ht="13.5" thickBot="1" x14ac:dyDescent="0.25">
      <c r="C50" s="45" t="s">
        <v>682</v>
      </c>
      <c r="D50" s="46">
        <v>6.35</v>
      </c>
    </row>
    <row r="51" spans="3:4" ht="23.25" thickBot="1" x14ac:dyDescent="0.25">
      <c r="C51" s="45" t="s">
        <v>683</v>
      </c>
      <c r="D51" s="46">
        <v>6.35</v>
      </c>
    </row>
    <row r="52" spans="3:4" ht="23.25" thickBot="1" x14ac:dyDescent="0.25">
      <c r="C52" s="45" t="s">
        <v>684</v>
      </c>
      <c r="D52" s="46">
        <v>6.3</v>
      </c>
    </row>
    <row r="53" spans="3:4" ht="23.25" thickBot="1" x14ac:dyDescent="0.25">
      <c r="C53" s="45" t="s">
        <v>685</v>
      </c>
      <c r="D53" s="46">
        <v>6.27</v>
      </c>
    </row>
    <row r="54" spans="3:4" ht="23.25" thickBot="1" x14ac:dyDescent="0.25">
      <c r="C54" s="45" t="s">
        <v>686</v>
      </c>
      <c r="D54" s="46">
        <v>6.2</v>
      </c>
    </row>
    <row r="55" spans="3:4" ht="23.25" thickBot="1" x14ac:dyDescent="0.25">
      <c r="C55" s="45" t="s">
        <v>687</v>
      </c>
      <c r="D55" s="46">
        <v>6.18</v>
      </c>
    </row>
    <row r="56" spans="3:4" ht="23.25" thickBot="1" x14ac:dyDescent="0.25">
      <c r="C56" s="45" t="s">
        <v>688</v>
      </c>
      <c r="D56" s="46">
        <v>6</v>
      </c>
    </row>
    <row r="57" spans="3:4" ht="23.25" thickBot="1" x14ac:dyDescent="0.25">
      <c r="C57" s="45" t="s">
        <v>689</v>
      </c>
      <c r="D57" s="46">
        <v>5.9</v>
      </c>
    </row>
    <row r="58" spans="3:4" ht="23.25" thickBot="1" x14ac:dyDescent="0.25">
      <c r="C58" s="45" t="s">
        <v>690</v>
      </c>
      <c r="D58" s="46">
        <v>5.9</v>
      </c>
    </row>
    <row r="59" spans="3:4" ht="23.25" thickBot="1" x14ac:dyDescent="0.25">
      <c r="C59" s="45" t="s">
        <v>691</v>
      </c>
      <c r="D59" s="46">
        <v>5.9</v>
      </c>
    </row>
    <row r="60" spans="3:4" ht="34.5" thickBot="1" x14ac:dyDescent="0.25">
      <c r="C60" s="45" t="s">
        <v>692</v>
      </c>
      <c r="D60" s="46">
        <v>5.9</v>
      </c>
    </row>
    <row r="61" spans="3:4" ht="13.5" thickBot="1" x14ac:dyDescent="0.25">
      <c r="C61" s="45" t="s">
        <v>693</v>
      </c>
      <c r="D61" s="46">
        <v>5.9</v>
      </c>
    </row>
    <row r="62" spans="3:4" ht="23.25" thickBot="1" x14ac:dyDescent="0.25">
      <c r="C62" s="45" t="s">
        <v>694</v>
      </c>
      <c r="D62" s="46">
        <v>5.61</v>
      </c>
    </row>
    <row r="63" spans="3:4" ht="13.5" thickBot="1" x14ac:dyDescent="0.25">
      <c r="C63" s="45" t="s">
        <v>695</v>
      </c>
      <c r="D63" s="46">
        <v>5.59</v>
      </c>
    </row>
    <row r="64" spans="3:4" ht="23.25" thickBot="1" x14ac:dyDescent="0.25">
      <c r="C64" s="45" t="s">
        <v>696</v>
      </c>
      <c r="D64" s="46">
        <v>5.51</v>
      </c>
    </row>
    <row r="65" spans="3:4" ht="23.25" thickBot="1" x14ac:dyDescent="0.25">
      <c r="C65" s="45" t="s">
        <v>697</v>
      </c>
      <c r="D65" s="46">
        <v>5.5</v>
      </c>
    </row>
    <row r="66" spans="3:4" ht="34.5" thickBot="1" x14ac:dyDescent="0.25">
      <c r="C66" s="45" t="s">
        <v>698</v>
      </c>
      <c r="D66" s="46">
        <v>5.5</v>
      </c>
    </row>
    <row r="67" spans="3:4" ht="13.5" thickBot="1" x14ac:dyDescent="0.25">
      <c r="C67" s="45" t="s">
        <v>699</v>
      </c>
      <c r="D67" s="46">
        <v>5.48</v>
      </c>
    </row>
    <row r="68" spans="3:4" ht="23.25" thickBot="1" x14ac:dyDescent="0.25">
      <c r="C68" s="45" t="s">
        <v>700</v>
      </c>
      <c r="D68" s="46">
        <v>5.4</v>
      </c>
    </row>
    <row r="69" spans="3:4" ht="23.25" thickBot="1" x14ac:dyDescent="0.25">
      <c r="C69" s="45" t="s">
        <v>701</v>
      </c>
      <c r="D69" s="46">
        <v>5.39</v>
      </c>
    </row>
    <row r="70" spans="3:4" ht="23.25" thickBot="1" x14ac:dyDescent="0.25">
      <c r="C70" s="45" t="s">
        <v>702</v>
      </c>
      <c r="D70" s="46">
        <v>5.39</v>
      </c>
    </row>
    <row r="71" spans="3:4" ht="23.25" thickBot="1" x14ac:dyDescent="0.25">
      <c r="C71" s="45" t="s">
        <v>703</v>
      </c>
      <c r="D71" s="46">
        <v>5.39</v>
      </c>
    </row>
    <row r="72" spans="3:4" ht="23.25" thickBot="1" x14ac:dyDescent="0.25">
      <c r="C72" s="45" t="s">
        <v>704</v>
      </c>
      <c r="D72" s="46">
        <v>5.39</v>
      </c>
    </row>
    <row r="73" spans="3:4" ht="23.25" thickBot="1" x14ac:dyDescent="0.25">
      <c r="C73" s="45" t="s">
        <v>705</v>
      </c>
      <c r="D73" s="46">
        <v>5.39</v>
      </c>
    </row>
    <row r="74" spans="3:4" ht="23.25" thickBot="1" x14ac:dyDescent="0.25">
      <c r="C74" s="45" t="s">
        <v>706</v>
      </c>
      <c r="D74" s="46">
        <v>5.39</v>
      </c>
    </row>
    <row r="75" spans="3:4" ht="23.25" thickBot="1" x14ac:dyDescent="0.25">
      <c r="C75" s="45" t="s">
        <v>707</v>
      </c>
      <c r="D75" s="46">
        <v>5.25</v>
      </c>
    </row>
    <row r="76" spans="3:4" ht="13.5" thickBot="1" x14ac:dyDescent="0.25">
      <c r="C76" s="45" t="s">
        <v>708</v>
      </c>
      <c r="D76" s="46">
        <v>5.2</v>
      </c>
    </row>
    <row r="77" spans="3:4" ht="23.25" thickBot="1" x14ac:dyDescent="0.25">
      <c r="C77" s="45" t="s">
        <v>709</v>
      </c>
      <c r="D77" s="46">
        <v>5.07</v>
      </c>
    </row>
    <row r="78" spans="3:4" ht="23.25" thickBot="1" x14ac:dyDescent="0.25">
      <c r="C78" s="45" t="s">
        <v>710</v>
      </c>
      <c r="D78" s="46">
        <v>5.0199999999999996</v>
      </c>
    </row>
    <row r="79" spans="3:4" ht="23.25" thickBot="1" x14ac:dyDescent="0.25">
      <c r="C79" s="45" t="s">
        <v>711</v>
      </c>
      <c r="D79" s="46">
        <v>5</v>
      </c>
    </row>
    <row r="80" spans="3:4" ht="23.25" thickBot="1" x14ac:dyDescent="0.25">
      <c r="C80" s="45" t="s">
        <v>712</v>
      </c>
      <c r="D80" s="46">
        <v>5</v>
      </c>
    </row>
    <row r="81" spans="3:4" ht="23.25" thickBot="1" x14ac:dyDescent="0.25">
      <c r="C81" s="45" t="s">
        <v>713</v>
      </c>
      <c r="D81" s="46">
        <v>5</v>
      </c>
    </row>
    <row r="82" spans="3:4" ht="23.25" thickBot="1" x14ac:dyDescent="0.25">
      <c r="C82" s="45" t="s">
        <v>714</v>
      </c>
      <c r="D82" s="46">
        <v>5</v>
      </c>
    </row>
    <row r="83" spans="3:4" ht="13.5" thickBot="1" x14ac:dyDescent="0.25">
      <c r="C83" s="45" t="s">
        <v>715</v>
      </c>
      <c r="D83" s="46">
        <v>5</v>
      </c>
    </row>
    <row r="84" spans="3:4" ht="23.25" thickBot="1" x14ac:dyDescent="0.25">
      <c r="C84" s="45" t="s">
        <v>716</v>
      </c>
      <c r="D84" s="46">
        <v>5</v>
      </c>
    </row>
    <row r="85" spans="3:4" ht="13.5" thickBot="1" x14ac:dyDescent="0.25">
      <c r="C85" s="45" t="s">
        <v>717</v>
      </c>
      <c r="D85" s="46">
        <v>5</v>
      </c>
    </row>
    <row r="86" spans="3:4" ht="34.5" thickBot="1" x14ac:dyDescent="0.25">
      <c r="C86" s="45" t="s">
        <v>718</v>
      </c>
      <c r="D86" s="46">
        <v>5</v>
      </c>
    </row>
    <row r="87" spans="3:4" ht="23.25" thickBot="1" x14ac:dyDescent="0.25">
      <c r="C87" s="45" t="s">
        <v>719</v>
      </c>
      <c r="D87" s="46">
        <v>5</v>
      </c>
    </row>
    <row r="88" spans="3:4" ht="23.25" thickBot="1" x14ac:dyDescent="0.25">
      <c r="C88" s="45" t="s">
        <v>720</v>
      </c>
      <c r="D88" s="46">
        <v>5</v>
      </c>
    </row>
    <row r="89" spans="3:4" ht="23.25" thickBot="1" x14ac:dyDescent="0.25">
      <c r="C89" s="45" t="s">
        <v>721</v>
      </c>
      <c r="D89" s="46">
        <v>4.95</v>
      </c>
    </row>
    <row r="90" spans="3:4" ht="23.25" thickBot="1" x14ac:dyDescent="0.25">
      <c r="C90" s="45" t="s">
        <v>722</v>
      </c>
      <c r="D90" s="46">
        <v>4.9000000000000004</v>
      </c>
    </row>
    <row r="91" spans="3:4" ht="23.25" thickBot="1" x14ac:dyDescent="0.25">
      <c r="C91" s="45" t="s">
        <v>723</v>
      </c>
      <c r="D91" s="46">
        <v>4.79</v>
      </c>
    </row>
    <row r="92" spans="3:4" ht="23.25" thickBot="1" x14ac:dyDescent="0.25">
      <c r="C92" s="45" t="s">
        <v>724</v>
      </c>
      <c r="D92" s="46">
        <v>4.75</v>
      </c>
    </row>
    <row r="93" spans="3:4" ht="13.5" thickBot="1" x14ac:dyDescent="0.25">
      <c r="C93" s="45" t="s">
        <v>725</v>
      </c>
      <c r="D93" s="46">
        <v>4.6900000000000004</v>
      </c>
    </row>
    <row r="94" spans="3:4" ht="23.25" thickBot="1" x14ac:dyDescent="0.25">
      <c r="C94" s="45" t="s">
        <v>726</v>
      </c>
      <c r="D94" s="46">
        <v>4.62</v>
      </c>
    </row>
    <row r="95" spans="3:4" ht="23.25" thickBot="1" x14ac:dyDescent="0.25">
      <c r="C95" s="45" t="s">
        <v>727</v>
      </c>
      <c r="D95" s="46">
        <v>4.5999999999999996</v>
      </c>
    </row>
    <row r="96" spans="3:4" ht="23.25" thickBot="1" x14ac:dyDescent="0.25">
      <c r="C96" s="45" t="s">
        <v>728</v>
      </c>
      <c r="D96" s="46">
        <v>4.55</v>
      </c>
    </row>
    <row r="97" spans="3:4" ht="23.25" thickBot="1" x14ac:dyDescent="0.25">
      <c r="C97" s="45" t="s">
        <v>729</v>
      </c>
      <c r="D97" s="46">
        <v>4.55</v>
      </c>
    </row>
    <row r="98" spans="3:4" ht="23.25" thickBot="1" x14ac:dyDescent="0.25">
      <c r="C98" s="45" t="s">
        <v>730</v>
      </c>
      <c r="D98" s="46">
        <v>4.5</v>
      </c>
    </row>
    <row r="99" spans="3:4" ht="23.25" thickBot="1" x14ac:dyDescent="0.25">
      <c r="C99" s="45" t="s">
        <v>731</v>
      </c>
      <c r="D99" s="46">
        <v>4.5</v>
      </c>
    </row>
    <row r="100" spans="3:4" ht="23.25" thickBot="1" x14ac:dyDescent="0.25">
      <c r="C100" s="45" t="s">
        <v>732</v>
      </c>
      <c r="D100" s="46">
        <v>4.49</v>
      </c>
    </row>
    <row r="101" spans="3:4" ht="23.25" thickBot="1" x14ac:dyDescent="0.25">
      <c r="C101" s="45" t="s">
        <v>733</v>
      </c>
      <c r="D101" s="46">
        <v>4.4000000000000004</v>
      </c>
    </row>
    <row r="102" spans="3:4" ht="23.25" thickBot="1" x14ac:dyDescent="0.25">
      <c r="C102" s="45" t="s">
        <v>734</v>
      </c>
      <c r="D102" s="46">
        <v>4.3499999999999996</v>
      </c>
    </row>
    <row r="103" spans="3:4" ht="23.25" thickBot="1" x14ac:dyDescent="0.25">
      <c r="C103" s="45" t="s">
        <v>735</v>
      </c>
      <c r="D103" s="46">
        <v>4.34</v>
      </c>
    </row>
    <row r="104" spans="3:4" ht="13.5" thickBot="1" x14ac:dyDescent="0.25">
      <c r="C104" s="45" t="s">
        <v>736</v>
      </c>
      <c r="D104" s="46">
        <v>4.25</v>
      </c>
    </row>
    <row r="105" spans="3:4" ht="23.25" thickBot="1" x14ac:dyDescent="0.25">
      <c r="C105" s="45" t="s">
        <v>737</v>
      </c>
      <c r="D105" s="46">
        <v>4.2</v>
      </c>
    </row>
    <row r="106" spans="3:4" ht="23.25" thickBot="1" x14ac:dyDescent="0.25">
      <c r="C106" s="45" t="s">
        <v>738</v>
      </c>
      <c r="D106" s="46">
        <v>4.1900000000000004</v>
      </c>
    </row>
    <row r="107" spans="3:4" ht="23.25" thickBot="1" x14ac:dyDescent="0.25">
      <c r="C107" s="45" t="s">
        <v>739</v>
      </c>
      <c r="D107" s="46">
        <v>4.13</v>
      </c>
    </row>
    <row r="108" spans="3:4" ht="23.25" thickBot="1" x14ac:dyDescent="0.25">
      <c r="C108" s="45" t="s">
        <v>740</v>
      </c>
      <c r="D108" s="46">
        <v>4.0599999999999996</v>
      </c>
    </row>
    <row r="109" spans="3:4" ht="23.25" thickBot="1" x14ac:dyDescent="0.25">
      <c r="C109" s="45" t="s">
        <v>741</v>
      </c>
      <c r="D109" s="46">
        <v>4.0199999999999996</v>
      </c>
    </row>
    <row r="110" spans="3:4" ht="23.25" thickBot="1" x14ac:dyDescent="0.25">
      <c r="C110" s="45" t="s">
        <v>742</v>
      </c>
      <c r="D110" s="46">
        <v>4</v>
      </c>
    </row>
    <row r="111" spans="3:4" ht="23.25" thickBot="1" x14ac:dyDescent="0.25">
      <c r="C111" s="45" t="s">
        <v>743</v>
      </c>
      <c r="D111" s="46">
        <v>4</v>
      </c>
    </row>
    <row r="112" spans="3:4" ht="23.25" thickBot="1" x14ac:dyDescent="0.25">
      <c r="C112" s="45" t="s">
        <v>744</v>
      </c>
      <c r="D112" s="46">
        <v>4</v>
      </c>
    </row>
    <row r="113" spans="3:4" ht="34.5" thickBot="1" x14ac:dyDescent="0.25">
      <c r="C113" s="45" t="s">
        <v>745</v>
      </c>
      <c r="D113" s="46">
        <v>4</v>
      </c>
    </row>
    <row r="114" spans="3:4" ht="23.25" thickBot="1" x14ac:dyDescent="0.25">
      <c r="C114" s="45" t="s">
        <v>746</v>
      </c>
      <c r="D114" s="46">
        <v>4</v>
      </c>
    </row>
    <row r="115" spans="3:4" ht="23.25" thickBot="1" x14ac:dyDescent="0.25">
      <c r="C115" s="45" t="s">
        <v>747</v>
      </c>
      <c r="D115" s="46">
        <v>3.93</v>
      </c>
    </row>
    <row r="116" spans="3:4" ht="23.25" thickBot="1" x14ac:dyDescent="0.25">
      <c r="C116" s="45" t="s">
        <v>748</v>
      </c>
      <c r="D116" s="46">
        <v>3.88</v>
      </c>
    </row>
    <row r="117" spans="3:4" ht="23.25" thickBot="1" x14ac:dyDescent="0.25">
      <c r="C117" s="45" t="s">
        <v>749</v>
      </c>
      <c r="D117" s="46">
        <v>3.85</v>
      </c>
    </row>
    <row r="118" spans="3:4" ht="13.5" thickBot="1" x14ac:dyDescent="0.25">
      <c r="C118" s="45" t="s">
        <v>750</v>
      </c>
      <c r="D118" s="46">
        <v>3.79</v>
      </c>
    </row>
    <row r="119" spans="3:4" ht="34.5" thickBot="1" x14ac:dyDescent="0.25">
      <c r="C119" s="45" t="s">
        <v>751</v>
      </c>
      <c r="D119" s="46">
        <v>3.75</v>
      </c>
    </row>
    <row r="120" spans="3:4" ht="23.25" thickBot="1" x14ac:dyDescent="0.25">
      <c r="C120" s="45" t="s">
        <v>752</v>
      </c>
      <c r="D120" s="46">
        <v>3.71</v>
      </c>
    </row>
    <row r="121" spans="3:4" ht="23.25" thickBot="1" x14ac:dyDescent="0.25">
      <c r="C121" s="45" t="s">
        <v>753</v>
      </c>
      <c r="D121" s="46">
        <v>3.7</v>
      </c>
    </row>
    <row r="122" spans="3:4" ht="13.5" thickBot="1" x14ac:dyDescent="0.25">
      <c r="C122" s="45" t="s">
        <v>754</v>
      </c>
      <c r="D122" s="46">
        <v>3.63</v>
      </c>
    </row>
    <row r="123" spans="3:4" ht="23.25" thickBot="1" x14ac:dyDescent="0.25">
      <c r="C123" s="45" t="s">
        <v>755</v>
      </c>
      <c r="D123" s="46">
        <v>3.61</v>
      </c>
    </row>
    <row r="124" spans="3:4" ht="23.25" thickBot="1" x14ac:dyDescent="0.25">
      <c r="C124" s="45" t="s">
        <v>756</v>
      </c>
      <c r="D124" s="46">
        <v>3.6</v>
      </c>
    </row>
    <row r="125" spans="3:4" ht="23.25" thickBot="1" x14ac:dyDescent="0.25">
      <c r="C125" s="45" t="s">
        <v>757</v>
      </c>
      <c r="D125" s="46">
        <v>3.59</v>
      </c>
    </row>
    <row r="126" spans="3:4" ht="13.5" thickBot="1" x14ac:dyDescent="0.25">
      <c r="C126" s="45" t="s">
        <v>758</v>
      </c>
      <c r="D126" s="46">
        <v>3.52</v>
      </c>
    </row>
    <row r="127" spans="3:4" ht="23.25" thickBot="1" x14ac:dyDescent="0.25">
      <c r="C127" s="45" t="s">
        <v>759</v>
      </c>
      <c r="D127" s="46">
        <v>3.52</v>
      </c>
    </row>
    <row r="128" spans="3:4" ht="23.25" thickBot="1" x14ac:dyDescent="0.25">
      <c r="C128" s="45" t="s">
        <v>760</v>
      </c>
      <c r="D128" s="46">
        <v>3.5</v>
      </c>
    </row>
    <row r="129" spans="3:4" ht="13.5" thickBot="1" x14ac:dyDescent="0.25">
      <c r="C129" s="45" t="s">
        <v>761</v>
      </c>
      <c r="D129" s="46">
        <v>3.5</v>
      </c>
    </row>
    <row r="130" spans="3:4" ht="23.25" thickBot="1" x14ac:dyDescent="0.25">
      <c r="C130" s="45" t="s">
        <v>762</v>
      </c>
      <c r="D130" s="46">
        <v>3.5</v>
      </c>
    </row>
    <row r="131" spans="3:4" ht="13.5" thickBot="1" x14ac:dyDescent="0.25">
      <c r="C131" s="45" t="s">
        <v>763</v>
      </c>
      <c r="D131" s="46">
        <v>3.5</v>
      </c>
    </row>
    <row r="132" spans="3:4" ht="23.25" thickBot="1" x14ac:dyDescent="0.25">
      <c r="C132" s="45" t="s">
        <v>764</v>
      </c>
      <c r="D132" s="46">
        <v>3.48</v>
      </c>
    </row>
    <row r="133" spans="3:4" ht="13.5" thickBot="1" x14ac:dyDescent="0.25">
      <c r="C133" s="45" t="s">
        <v>765</v>
      </c>
      <c r="D133" s="46">
        <v>3.41</v>
      </c>
    </row>
    <row r="134" spans="3:4" ht="23.25" thickBot="1" x14ac:dyDescent="0.25">
      <c r="C134" s="45" t="s">
        <v>766</v>
      </c>
      <c r="D134" s="46">
        <v>3.4</v>
      </c>
    </row>
    <row r="135" spans="3:4" ht="23.25" thickBot="1" x14ac:dyDescent="0.25">
      <c r="C135" s="45" t="s">
        <v>767</v>
      </c>
      <c r="D135" s="46">
        <v>3.37</v>
      </c>
    </row>
    <row r="136" spans="3:4" ht="23.25" thickBot="1" x14ac:dyDescent="0.25">
      <c r="C136" s="45" t="s">
        <v>768</v>
      </c>
      <c r="D136" s="46">
        <v>3.37</v>
      </c>
    </row>
    <row r="137" spans="3:4" ht="23.25" thickBot="1" x14ac:dyDescent="0.25">
      <c r="C137" s="45" t="s">
        <v>769</v>
      </c>
      <c r="D137" s="46">
        <v>3.37</v>
      </c>
    </row>
    <row r="138" spans="3:4" ht="13.5" thickBot="1" x14ac:dyDescent="0.25">
      <c r="C138" s="45" t="s">
        <v>770</v>
      </c>
      <c r="D138" s="46">
        <v>3.34</v>
      </c>
    </row>
    <row r="139" spans="3:4" ht="23.25" thickBot="1" x14ac:dyDescent="0.25">
      <c r="C139" s="45" t="s">
        <v>771</v>
      </c>
      <c r="D139" s="46">
        <v>3.32</v>
      </c>
    </row>
    <row r="140" spans="3:4" ht="23.25" thickBot="1" x14ac:dyDescent="0.25">
      <c r="C140" s="45" t="s">
        <v>772</v>
      </c>
      <c r="D140" s="46">
        <v>3.25</v>
      </c>
    </row>
    <row r="141" spans="3:4" ht="13.5" thickBot="1" x14ac:dyDescent="0.25">
      <c r="C141" s="45" t="s">
        <v>773</v>
      </c>
      <c r="D141" s="46">
        <v>3.23</v>
      </c>
    </row>
    <row r="142" spans="3:4" ht="34.5" thickBot="1" x14ac:dyDescent="0.25">
      <c r="C142" s="45" t="s">
        <v>774</v>
      </c>
      <c r="D142" s="46">
        <v>3.16</v>
      </c>
    </row>
    <row r="143" spans="3:4" ht="23.25" thickBot="1" x14ac:dyDescent="0.25">
      <c r="C143" s="45" t="s">
        <v>775</v>
      </c>
      <c r="D143" s="46">
        <v>3.15</v>
      </c>
    </row>
    <row r="144" spans="3:4" ht="13.5" thickBot="1" x14ac:dyDescent="0.25">
      <c r="C144" s="45" t="s">
        <v>776</v>
      </c>
      <c r="D144" s="46">
        <v>3.14</v>
      </c>
    </row>
    <row r="145" spans="3:4" ht="23.25" thickBot="1" x14ac:dyDescent="0.25">
      <c r="C145" s="45" t="s">
        <v>777</v>
      </c>
      <c r="D145" s="46">
        <v>3.1</v>
      </c>
    </row>
    <row r="146" spans="3:4" ht="23.25" thickBot="1" x14ac:dyDescent="0.25">
      <c r="C146" s="45" t="s">
        <v>778</v>
      </c>
      <c r="D146" s="46">
        <v>3.03</v>
      </c>
    </row>
    <row r="147" spans="3:4" ht="13.5" thickBot="1" x14ac:dyDescent="0.25">
      <c r="C147" s="45" t="s">
        <v>779</v>
      </c>
      <c r="D147" s="46">
        <v>3.03</v>
      </c>
    </row>
    <row r="148" spans="3:4" ht="23.25" thickBot="1" x14ac:dyDescent="0.25">
      <c r="C148" s="45" t="s">
        <v>780</v>
      </c>
      <c r="D148" s="46">
        <v>3</v>
      </c>
    </row>
    <row r="149" spans="3:4" ht="23.25" thickBot="1" x14ac:dyDescent="0.25">
      <c r="C149" s="45" t="s">
        <v>781</v>
      </c>
      <c r="D149" s="46">
        <v>3</v>
      </c>
    </row>
    <row r="150" spans="3:4" ht="23.25" thickBot="1" x14ac:dyDescent="0.25">
      <c r="C150" s="45" t="s">
        <v>782</v>
      </c>
      <c r="D150" s="46">
        <v>3</v>
      </c>
    </row>
    <row r="151" spans="3:4" ht="34.5" thickBot="1" x14ac:dyDescent="0.25">
      <c r="C151" s="45" t="s">
        <v>783</v>
      </c>
      <c r="D151" s="46">
        <v>3</v>
      </c>
    </row>
    <row r="152" spans="3:4" ht="23.25" thickBot="1" x14ac:dyDescent="0.25">
      <c r="C152" s="45" t="s">
        <v>784</v>
      </c>
      <c r="D152" s="46">
        <v>3</v>
      </c>
    </row>
    <row r="153" spans="3:4" ht="23.25" thickBot="1" x14ac:dyDescent="0.25">
      <c r="C153" s="45" t="s">
        <v>785</v>
      </c>
      <c r="D153" s="46">
        <v>20</v>
      </c>
    </row>
    <row r="154" spans="3:4" ht="13.5" thickBot="1" x14ac:dyDescent="0.25">
      <c r="C154" s="45" t="s">
        <v>786</v>
      </c>
      <c r="D154" s="46">
        <v>2.95</v>
      </c>
    </row>
    <row r="155" spans="3:4" ht="13.5" thickBot="1" x14ac:dyDescent="0.25">
      <c r="C155" s="45" t="s">
        <v>787</v>
      </c>
      <c r="D155" s="46">
        <v>2.95</v>
      </c>
    </row>
    <row r="156" spans="3:4" ht="23.25" thickBot="1" x14ac:dyDescent="0.25">
      <c r="C156" s="45" t="s">
        <v>788</v>
      </c>
      <c r="D156" s="46">
        <v>2.94</v>
      </c>
    </row>
    <row r="157" spans="3:4" ht="13.5" thickBot="1" x14ac:dyDescent="0.25">
      <c r="C157" s="45" t="s">
        <v>789</v>
      </c>
      <c r="D157" s="46">
        <v>2.92</v>
      </c>
    </row>
    <row r="158" spans="3:4" ht="23.25" thickBot="1" x14ac:dyDescent="0.25">
      <c r="C158" s="45" t="s">
        <v>790</v>
      </c>
      <c r="D158" s="46">
        <v>2.9</v>
      </c>
    </row>
    <row r="159" spans="3:4" ht="23.25" thickBot="1" x14ac:dyDescent="0.25">
      <c r="C159" s="45" t="s">
        <v>791</v>
      </c>
      <c r="D159" s="46">
        <v>2.84</v>
      </c>
    </row>
    <row r="160" spans="3:4" ht="23.25" thickBot="1" x14ac:dyDescent="0.25">
      <c r="C160" s="45" t="s">
        <v>792</v>
      </c>
      <c r="D160" s="46">
        <v>2.81</v>
      </c>
    </row>
    <row r="161" spans="3:4" ht="23.25" thickBot="1" x14ac:dyDescent="0.25">
      <c r="C161" s="45" t="s">
        <v>793</v>
      </c>
      <c r="D161" s="46">
        <v>2.8</v>
      </c>
    </row>
    <row r="162" spans="3:4" ht="23.25" thickBot="1" x14ac:dyDescent="0.25">
      <c r="C162" s="45" t="s">
        <v>794</v>
      </c>
      <c r="D162" s="46">
        <v>2.8</v>
      </c>
    </row>
    <row r="163" spans="3:4" ht="23.25" thickBot="1" x14ac:dyDescent="0.25">
      <c r="C163" s="45" t="s">
        <v>795</v>
      </c>
      <c r="D163" s="46">
        <v>2.75</v>
      </c>
    </row>
    <row r="164" spans="3:4" ht="23.25" thickBot="1" x14ac:dyDescent="0.25">
      <c r="C164" s="45" t="s">
        <v>796</v>
      </c>
      <c r="D164" s="46">
        <v>2.75</v>
      </c>
    </row>
    <row r="165" spans="3:4" ht="23.25" thickBot="1" x14ac:dyDescent="0.25">
      <c r="C165" s="45" t="s">
        <v>797</v>
      </c>
      <c r="D165" s="46">
        <v>2.75</v>
      </c>
    </row>
    <row r="166" spans="3:4" ht="23.25" thickBot="1" x14ac:dyDescent="0.25">
      <c r="C166" s="45" t="s">
        <v>798</v>
      </c>
      <c r="D166" s="46">
        <v>2.75</v>
      </c>
    </row>
    <row r="167" spans="3:4" ht="23.25" thickBot="1" x14ac:dyDescent="0.25">
      <c r="C167" s="45" t="s">
        <v>799</v>
      </c>
      <c r="D167" s="46">
        <v>2.67</v>
      </c>
    </row>
    <row r="168" spans="3:4" ht="23.25" thickBot="1" x14ac:dyDescent="0.25">
      <c r="C168" s="45" t="s">
        <v>800</v>
      </c>
      <c r="D168" s="46">
        <v>2.67</v>
      </c>
    </row>
    <row r="169" spans="3:4" ht="23.25" thickBot="1" x14ac:dyDescent="0.25">
      <c r="C169" s="45" t="s">
        <v>801</v>
      </c>
      <c r="D169" s="46">
        <v>2.64</v>
      </c>
    </row>
    <row r="170" spans="3:4" ht="23.25" thickBot="1" x14ac:dyDescent="0.25">
      <c r="C170" s="45" t="s">
        <v>802</v>
      </c>
      <c r="D170" s="46">
        <v>2.64</v>
      </c>
    </row>
    <row r="171" spans="3:4" ht="34.5" thickBot="1" x14ac:dyDescent="0.25">
      <c r="C171" s="45" t="s">
        <v>803</v>
      </c>
      <c r="D171" s="46">
        <v>2.58</v>
      </c>
    </row>
    <row r="172" spans="3:4" ht="23.25" thickBot="1" x14ac:dyDescent="0.25">
      <c r="C172" s="45" t="s">
        <v>804</v>
      </c>
      <c r="D172" s="46">
        <v>2.58</v>
      </c>
    </row>
    <row r="173" spans="3:4" ht="23.25" thickBot="1" x14ac:dyDescent="0.25">
      <c r="C173" s="45" t="s">
        <v>805</v>
      </c>
      <c r="D173" s="46">
        <v>2.58</v>
      </c>
    </row>
    <row r="174" spans="3:4" ht="13.5" thickBot="1" x14ac:dyDescent="0.25">
      <c r="C174" s="45" t="s">
        <v>806</v>
      </c>
      <c r="D174" s="46">
        <v>2.5099999999999998</v>
      </c>
    </row>
    <row r="175" spans="3:4" ht="23.25" thickBot="1" x14ac:dyDescent="0.25">
      <c r="C175" s="45" t="s">
        <v>807</v>
      </c>
      <c r="D175" s="46">
        <v>2.5</v>
      </c>
    </row>
    <row r="176" spans="3:4" ht="34.5" thickBot="1" x14ac:dyDescent="0.25">
      <c r="C176" s="45" t="s">
        <v>808</v>
      </c>
      <c r="D176" s="46">
        <v>2.5</v>
      </c>
    </row>
    <row r="177" spans="3:4" ht="23.25" thickBot="1" x14ac:dyDescent="0.25">
      <c r="C177" s="45" t="s">
        <v>809</v>
      </c>
      <c r="D177" s="46">
        <v>2.5</v>
      </c>
    </row>
    <row r="178" spans="3:4" ht="23.25" thickBot="1" x14ac:dyDescent="0.25">
      <c r="C178" s="45" t="s">
        <v>810</v>
      </c>
      <c r="D178" s="46">
        <v>2.5</v>
      </c>
    </row>
    <row r="179" spans="3:4" ht="23.25" thickBot="1" x14ac:dyDescent="0.25">
      <c r="C179" s="45" t="s">
        <v>811</v>
      </c>
      <c r="D179" s="46">
        <v>2.5</v>
      </c>
    </row>
    <row r="180" spans="3:4" ht="23.25" thickBot="1" x14ac:dyDescent="0.25">
      <c r="C180" s="45" t="s">
        <v>812</v>
      </c>
      <c r="D180" s="46">
        <v>2.5</v>
      </c>
    </row>
    <row r="181" spans="3:4" ht="23.25" thickBot="1" x14ac:dyDescent="0.25">
      <c r="C181" s="45" t="s">
        <v>813</v>
      </c>
      <c r="D181" s="46">
        <v>2.5</v>
      </c>
    </row>
    <row r="182" spans="3:4" ht="13.5" thickBot="1" x14ac:dyDescent="0.25">
      <c r="C182" s="45" t="s">
        <v>814</v>
      </c>
      <c r="D182" s="46">
        <v>2.5</v>
      </c>
    </row>
    <row r="183" spans="3:4" ht="23.25" thickBot="1" x14ac:dyDescent="0.25">
      <c r="C183" s="45" t="s">
        <v>815</v>
      </c>
      <c r="D183" s="46">
        <v>2.46</v>
      </c>
    </row>
    <row r="184" spans="3:4" ht="13.5" thickBot="1" x14ac:dyDescent="0.25">
      <c r="C184" s="45" t="s">
        <v>816</v>
      </c>
      <c r="D184" s="46">
        <v>2.44</v>
      </c>
    </row>
    <row r="185" spans="3:4" ht="23.25" thickBot="1" x14ac:dyDescent="0.25">
      <c r="C185" s="45" t="s">
        <v>817</v>
      </c>
      <c r="D185" s="46">
        <v>2.4300000000000002</v>
      </c>
    </row>
    <row r="186" spans="3:4" ht="23.25" thickBot="1" x14ac:dyDescent="0.25">
      <c r="C186" s="45" t="s">
        <v>818</v>
      </c>
      <c r="D186" s="46">
        <v>2.42</v>
      </c>
    </row>
    <row r="187" spans="3:4" ht="23.25" thickBot="1" x14ac:dyDescent="0.25">
      <c r="C187" s="45" t="s">
        <v>819</v>
      </c>
      <c r="D187" s="46">
        <v>2.4</v>
      </c>
    </row>
    <row r="188" spans="3:4" ht="13.5" thickBot="1" x14ac:dyDescent="0.25">
      <c r="C188" s="45" t="s">
        <v>820</v>
      </c>
      <c r="D188" s="46">
        <v>2.4</v>
      </c>
    </row>
    <row r="189" spans="3:4" ht="23.25" thickBot="1" x14ac:dyDescent="0.25">
      <c r="C189" s="45" t="s">
        <v>821</v>
      </c>
      <c r="D189" s="46">
        <v>2.36</v>
      </c>
    </row>
    <row r="190" spans="3:4" ht="23.25" thickBot="1" x14ac:dyDescent="0.25">
      <c r="C190" s="45" t="s">
        <v>822</v>
      </c>
      <c r="D190" s="46">
        <v>2.3199999999999998</v>
      </c>
    </row>
    <row r="191" spans="3:4" ht="13.5" thickBot="1" x14ac:dyDescent="0.25">
      <c r="C191" s="45" t="s">
        <v>823</v>
      </c>
      <c r="D191" s="46">
        <v>2.3199999999999998</v>
      </c>
    </row>
    <row r="192" spans="3:4" ht="13.5" thickBot="1" x14ac:dyDescent="0.25">
      <c r="C192" s="45" t="s">
        <v>824</v>
      </c>
      <c r="D192" s="46">
        <v>2.2999999999999998</v>
      </c>
    </row>
    <row r="193" spans="3:4" ht="13.5" thickBot="1" x14ac:dyDescent="0.25">
      <c r="C193" s="45" t="s">
        <v>825</v>
      </c>
      <c r="D193" s="46">
        <v>2.25</v>
      </c>
    </row>
    <row r="194" spans="3:4" ht="23.25" thickBot="1" x14ac:dyDescent="0.25">
      <c r="C194" s="45" t="s">
        <v>826</v>
      </c>
      <c r="D194" s="46">
        <v>2.23</v>
      </c>
    </row>
    <row r="195" spans="3:4" ht="23.25" thickBot="1" x14ac:dyDescent="0.25">
      <c r="C195" s="45" t="s">
        <v>827</v>
      </c>
      <c r="D195" s="46">
        <v>2.2000000000000002</v>
      </c>
    </row>
    <row r="196" spans="3:4" ht="23.25" thickBot="1" x14ac:dyDescent="0.25">
      <c r="C196" s="45" t="s">
        <v>828</v>
      </c>
      <c r="D196" s="46">
        <v>2.19</v>
      </c>
    </row>
    <row r="197" spans="3:4" ht="13.5" thickBot="1" x14ac:dyDescent="0.25">
      <c r="C197" s="45" t="s">
        <v>829</v>
      </c>
      <c r="D197" s="46">
        <v>2.17</v>
      </c>
    </row>
    <row r="198" spans="3:4" ht="23.25" thickBot="1" x14ac:dyDescent="0.25">
      <c r="C198" s="45" t="s">
        <v>830</v>
      </c>
      <c r="D198" s="46">
        <v>2.16</v>
      </c>
    </row>
    <row r="199" spans="3:4" ht="23.25" thickBot="1" x14ac:dyDescent="0.25">
      <c r="C199" s="45" t="s">
        <v>831</v>
      </c>
      <c r="D199" s="46">
        <v>2.11</v>
      </c>
    </row>
    <row r="200" spans="3:4" ht="23.25" thickBot="1" x14ac:dyDescent="0.25">
      <c r="C200" s="45" t="s">
        <v>832</v>
      </c>
      <c r="D200" s="46">
        <v>2.0499999999999998</v>
      </c>
    </row>
    <row r="201" spans="3:4" ht="23.25" thickBot="1" x14ac:dyDescent="0.25">
      <c r="C201" s="45" t="s">
        <v>833</v>
      </c>
      <c r="D201" s="46">
        <v>2.0099999999999998</v>
      </c>
    </row>
    <row r="202" spans="3:4" ht="23.25" thickBot="1" x14ac:dyDescent="0.25">
      <c r="C202" s="45" t="s">
        <v>834</v>
      </c>
      <c r="D202" s="46">
        <v>2.0099999999999998</v>
      </c>
    </row>
    <row r="203" spans="3:4" ht="23.25" thickBot="1" x14ac:dyDescent="0.25">
      <c r="C203" s="45" t="s">
        <v>835</v>
      </c>
      <c r="D203" s="46">
        <v>2</v>
      </c>
    </row>
    <row r="204" spans="3:4" ht="23.25" thickBot="1" x14ac:dyDescent="0.25">
      <c r="C204" s="45" t="s">
        <v>836</v>
      </c>
      <c r="D204" s="46">
        <v>2</v>
      </c>
    </row>
    <row r="205" spans="3:4" ht="23.25" thickBot="1" x14ac:dyDescent="0.25">
      <c r="C205" s="45" t="s">
        <v>837</v>
      </c>
      <c r="D205" s="46">
        <v>2</v>
      </c>
    </row>
    <row r="206" spans="3:4" ht="13.5" thickBot="1" x14ac:dyDescent="0.25">
      <c r="C206" s="45" t="s">
        <v>838</v>
      </c>
      <c r="D206" s="46">
        <v>2</v>
      </c>
    </row>
    <row r="207" spans="3:4" ht="23.25" thickBot="1" x14ac:dyDescent="0.25">
      <c r="C207" s="45" t="s">
        <v>839</v>
      </c>
      <c r="D207" s="46">
        <v>19.100000000000001</v>
      </c>
    </row>
    <row r="208" spans="3:4" ht="23.25" thickBot="1" x14ac:dyDescent="0.25">
      <c r="C208" s="45" t="s">
        <v>840</v>
      </c>
      <c r="D208" s="46">
        <v>18</v>
      </c>
    </row>
    <row r="209" spans="3:4" ht="13.5" thickBot="1" x14ac:dyDescent="0.25">
      <c r="C209" s="45" t="s">
        <v>841</v>
      </c>
      <c r="D209" s="46">
        <v>16.399999999999999</v>
      </c>
    </row>
    <row r="210" spans="3:4" ht="23.25" thickBot="1" x14ac:dyDescent="0.25">
      <c r="C210" s="45" t="s">
        <v>842</v>
      </c>
      <c r="D210" s="46">
        <v>16.399999999999999</v>
      </c>
    </row>
    <row r="211" spans="3:4" ht="23.25" thickBot="1" x14ac:dyDescent="0.25">
      <c r="C211" s="45" t="s">
        <v>843</v>
      </c>
      <c r="D211" s="46">
        <v>15.9</v>
      </c>
    </row>
    <row r="212" spans="3:4" ht="23.25" thickBot="1" x14ac:dyDescent="0.25">
      <c r="C212" s="45" t="s">
        <v>844</v>
      </c>
      <c r="D212" s="46">
        <v>15.8</v>
      </c>
    </row>
    <row r="213" spans="3:4" ht="23.25" thickBot="1" x14ac:dyDescent="0.25">
      <c r="C213" s="45" t="s">
        <v>845</v>
      </c>
      <c r="D213" s="46">
        <v>15.7</v>
      </c>
    </row>
    <row r="214" spans="3:4" ht="13.5" thickBot="1" x14ac:dyDescent="0.25">
      <c r="C214" s="45" t="s">
        <v>846</v>
      </c>
      <c r="D214" s="46">
        <v>15.6</v>
      </c>
    </row>
    <row r="215" spans="3:4" ht="13.5" thickBot="1" x14ac:dyDescent="0.25">
      <c r="C215" s="45" t="s">
        <v>847</v>
      </c>
      <c r="D215" s="46">
        <v>15.6</v>
      </c>
    </row>
    <row r="216" spans="3:4" ht="23.25" thickBot="1" x14ac:dyDescent="0.25">
      <c r="C216" s="45" t="s">
        <v>848</v>
      </c>
      <c r="D216" s="46">
        <v>15.6</v>
      </c>
    </row>
    <row r="217" spans="3:4" ht="23.25" thickBot="1" x14ac:dyDescent="0.25">
      <c r="C217" s="45" t="s">
        <v>849</v>
      </c>
      <c r="D217" s="46">
        <v>15.6</v>
      </c>
    </row>
    <row r="218" spans="3:4" ht="23.25" thickBot="1" x14ac:dyDescent="0.25">
      <c r="C218" s="45" t="s">
        <v>850</v>
      </c>
      <c r="D218" s="46">
        <v>15.3</v>
      </c>
    </row>
    <row r="219" spans="3:4" ht="23.25" thickBot="1" x14ac:dyDescent="0.25">
      <c r="C219" s="45" t="s">
        <v>851</v>
      </c>
      <c r="D219" s="46">
        <v>15.3</v>
      </c>
    </row>
    <row r="220" spans="3:4" ht="23.25" thickBot="1" x14ac:dyDescent="0.25">
      <c r="C220" s="45" t="s">
        <v>852</v>
      </c>
      <c r="D220" s="46">
        <v>14.5</v>
      </c>
    </row>
    <row r="221" spans="3:4" ht="23.25" thickBot="1" x14ac:dyDescent="0.25">
      <c r="C221" s="45" t="s">
        <v>853</v>
      </c>
      <c r="D221" s="46">
        <v>13.9</v>
      </c>
    </row>
    <row r="222" spans="3:4" ht="23.25" thickBot="1" x14ac:dyDescent="0.25">
      <c r="C222" s="45" t="s">
        <v>854</v>
      </c>
      <c r="D222" s="46">
        <v>13.8</v>
      </c>
    </row>
    <row r="223" spans="3:4" ht="23.25" thickBot="1" x14ac:dyDescent="0.25">
      <c r="C223" s="45" t="s">
        <v>855</v>
      </c>
      <c r="D223" s="46">
        <v>13.8</v>
      </c>
    </row>
    <row r="224" spans="3:4" ht="23.25" thickBot="1" x14ac:dyDescent="0.25">
      <c r="C224" s="45" t="s">
        <v>856</v>
      </c>
      <c r="D224" s="46">
        <v>13.8</v>
      </c>
    </row>
    <row r="225" spans="3:4" ht="13.5" thickBot="1" x14ac:dyDescent="0.25">
      <c r="C225" s="45" t="s">
        <v>857</v>
      </c>
      <c r="D225" s="46">
        <v>13.8</v>
      </c>
    </row>
    <row r="226" spans="3:4" ht="23.25" thickBot="1" x14ac:dyDescent="0.25">
      <c r="C226" s="45" t="s">
        <v>858</v>
      </c>
      <c r="D226" s="46">
        <v>13.8</v>
      </c>
    </row>
    <row r="227" spans="3:4" ht="23.25" thickBot="1" x14ac:dyDescent="0.25">
      <c r="C227" s="45" t="s">
        <v>859</v>
      </c>
      <c r="D227" s="46">
        <v>13.7</v>
      </c>
    </row>
    <row r="228" spans="3:4" ht="23.25" thickBot="1" x14ac:dyDescent="0.25">
      <c r="C228" s="45" t="s">
        <v>860</v>
      </c>
      <c r="D228" s="46">
        <v>13.7</v>
      </c>
    </row>
    <row r="229" spans="3:4" ht="23.25" thickBot="1" x14ac:dyDescent="0.25">
      <c r="C229" s="45" t="s">
        <v>861</v>
      </c>
      <c r="D229" s="46">
        <v>13.7</v>
      </c>
    </row>
    <row r="230" spans="3:4" ht="13.5" thickBot="1" x14ac:dyDescent="0.25">
      <c r="C230" s="45" t="s">
        <v>862</v>
      </c>
      <c r="D230" s="46">
        <v>13.2</v>
      </c>
    </row>
    <row r="231" spans="3:4" ht="23.25" thickBot="1" x14ac:dyDescent="0.25">
      <c r="C231" s="45" t="s">
        <v>863</v>
      </c>
      <c r="D231" s="46">
        <v>13.1</v>
      </c>
    </row>
    <row r="232" spans="3:4" ht="23.25" thickBot="1" x14ac:dyDescent="0.25">
      <c r="C232" s="45" t="s">
        <v>864</v>
      </c>
      <c r="D232" s="46">
        <v>12</v>
      </c>
    </row>
    <row r="233" spans="3:4" ht="23.25" thickBot="1" x14ac:dyDescent="0.25">
      <c r="C233" s="45" t="s">
        <v>865</v>
      </c>
      <c r="D233" s="46">
        <v>12</v>
      </c>
    </row>
    <row r="234" spans="3:4" ht="13.5" thickBot="1" x14ac:dyDescent="0.25">
      <c r="C234" s="45" t="s">
        <v>866</v>
      </c>
      <c r="D234" s="46">
        <v>11.6</v>
      </c>
    </row>
    <row r="235" spans="3:4" ht="13.5" thickBot="1" x14ac:dyDescent="0.25">
      <c r="C235" s="45" t="s">
        <v>867</v>
      </c>
      <c r="D235" s="46">
        <v>11.5</v>
      </c>
    </row>
    <row r="236" spans="3:4" ht="23.25" thickBot="1" x14ac:dyDescent="0.25">
      <c r="C236" s="45" t="s">
        <v>868</v>
      </c>
      <c r="D236" s="46">
        <v>11.4</v>
      </c>
    </row>
    <row r="237" spans="3:4" ht="23.25" thickBot="1" x14ac:dyDescent="0.25">
      <c r="C237" s="45" t="s">
        <v>869</v>
      </c>
      <c r="D237" s="46">
        <v>11.2</v>
      </c>
    </row>
    <row r="238" spans="3:4" ht="23.25" thickBot="1" x14ac:dyDescent="0.25">
      <c r="C238" s="45" t="s">
        <v>870</v>
      </c>
      <c r="D238" s="46">
        <v>10.9</v>
      </c>
    </row>
    <row r="239" spans="3:4" ht="13.5" thickBot="1" x14ac:dyDescent="0.25">
      <c r="C239" s="45" t="s">
        <v>871</v>
      </c>
      <c r="D239" s="46">
        <v>10.9</v>
      </c>
    </row>
    <row r="240" spans="3:4" ht="23.25" thickBot="1" x14ac:dyDescent="0.25">
      <c r="C240" s="45" t="s">
        <v>872</v>
      </c>
      <c r="D240" s="46">
        <v>10.8</v>
      </c>
    </row>
    <row r="241" spans="3:4" ht="23.25" thickBot="1" x14ac:dyDescent="0.25">
      <c r="C241" s="45" t="s">
        <v>873</v>
      </c>
      <c r="D241" s="46">
        <v>10.7</v>
      </c>
    </row>
    <row r="242" spans="3:4" ht="23.25" thickBot="1" x14ac:dyDescent="0.25">
      <c r="C242" s="45" t="s">
        <v>874</v>
      </c>
      <c r="D242" s="46">
        <v>10.6</v>
      </c>
    </row>
    <row r="243" spans="3:4" ht="23.25" thickBot="1" x14ac:dyDescent="0.25">
      <c r="C243" s="45" t="s">
        <v>875</v>
      </c>
      <c r="D243" s="46">
        <v>10.6</v>
      </c>
    </row>
    <row r="244" spans="3:4" ht="23.25" thickBot="1" x14ac:dyDescent="0.25">
      <c r="C244" s="45" t="s">
        <v>876</v>
      </c>
      <c r="D244" s="46">
        <v>10.5</v>
      </c>
    </row>
    <row r="245" spans="3:4" ht="23.25" thickBot="1" x14ac:dyDescent="0.25">
      <c r="C245" s="45" t="s">
        <v>877</v>
      </c>
      <c r="D245" s="46">
        <v>10.3</v>
      </c>
    </row>
    <row r="246" spans="3:4" ht="23.25" thickBot="1" x14ac:dyDescent="0.25">
      <c r="C246" s="45" t="s">
        <v>878</v>
      </c>
      <c r="D246" s="46">
        <v>10.199999999999999</v>
      </c>
    </row>
    <row r="247" spans="3:4" ht="23.25" thickBot="1" x14ac:dyDescent="0.25">
      <c r="C247" s="45" t="s">
        <v>879</v>
      </c>
      <c r="D247" s="46">
        <v>10.199999999999999</v>
      </c>
    </row>
    <row r="248" spans="3:4" ht="23.25" thickBot="1" x14ac:dyDescent="0.25">
      <c r="C248" s="45" t="s">
        <v>880</v>
      </c>
      <c r="D248" s="46">
        <v>10.199999999999999</v>
      </c>
    </row>
    <row r="249" spans="3:4" ht="23.25" thickBot="1" x14ac:dyDescent="0.25">
      <c r="C249" s="45" t="s">
        <v>881</v>
      </c>
      <c r="D249" s="46">
        <v>10</v>
      </c>
    </row>
    <row r="250" spans="3:4" ht="23.25" thickBot="1" x14ac:dyDescent="0.25">
      <c r="C250" s="45" t="s">
        <v>882</v>
      </c>
      <c r="D250" s="46">
        <v>10</v>
      </c>
    </row>
    <row r="251" spans="3:4" ht="13.5" thickBot="1" x14ac:dyDescent="0.25">
      <c r="C251" s="45" t="s">
        <v>883</v>
      </c>
      <c r="D251" s="46">
        <v>1.98</v>
      </c>
    </row>
    <row r="252" spans="3:4" ht="23.25" thickBot="1" x14ac:dyDescent="0.25">
      <c r="C252" s="45" t="s">
        <v>884</v>
      </c>
      <c r="D252" s="46">
        <v>1.95</v>
      </c>
    </row>
    <row r="253" spans="3:4" ht="23.25" thickBot="1" x14ac:dyDescent="0.25">
      <c r="C253" s="45" t="s">
        <v>885</v>
      </c>
      <c r="D253" s="46">
        <v>1.91</v>
      </c>
    </row>
    <row r="254" spans="3:4" ht="23.25" thickBot="1" x14ac:dyDescent="0.25">
      <c r="C254" s="45" t="s">
        <v>886</v>
      </c>
      <c r="D254" s="46">
        <v>1.88</v>
      </c>
    </row>
    <row r="255" spans="3:4" ht="23.25" thickBot="1" x14ac:dyDescent="0.25">
      <c r="C255" s="45" t="s">
        <v>887</v>
      </c>
      <c r="D255" s="46">
        <v>1.87</v>
      </c>
    </row>
    <row r="256" spans="3:4" ht="23.25" thickBot="1" x14ac:dyDescent="0.25">
      <c r="C256" s="45" t="s">
        <v>888</v>
      </c>
      <c r="D256" s="46">
        <v>1.85</v>
      </c>
    </row>
    <row r="257" spans="3:4" ht="23.25" thickBot="1" x14ac:dyDescent="0.25">
      <c r="C257" s="45" t="s">
        <v>889</v>
      </c>
      <c r="D257" s="46">
        <v>1.85</v>
      </c>
    </row>
    <row r="258" spans="3:4" ht="23.25" thickBot="1" x14ac:dyDescent="0.25">
      <c r="C258" s="45" t="s">
        <v>890</v>
      </c>
      <c r="D258" s="46">
        <v>1.81</v>
      </c>
    </row>
    <row r="259" spans="3:4" ht="13.5" thickBot="1" x14ac:dyDescent="0.25">
      <c r="C259" s="45" t="s">
        <v>891</v>
      </c>
      <c r="D259" s="46">
        <v>1.8</v>
      </c>
    </row>
    <row r="260" spans="3:4" ht="23.25" thickBot="1" x14ac:dyDescent="0.25">
      <c r="C260" s="45" t="s">
        <v>892</v>
      </c>
      <c r="D260" s="46">
        <v>1.76</v>
      </c>
    </row>
    <row r="261" spans="3:4" ht="23.25" thickBot="1" x14ac:dyDescent="0.25">
      <c r="C261" s="45" t="s">
        <v>893</v>
      </c>
      <c r="D261" s="46">
        <v>1.76</v>
      </c>
    </row>
    <row r="262" spans="3:4" ht="23.25" thickBot="1" x14ac:dyDescent="0.25">
      <c r="C262" s="45" t="s">
        <v>894</v>
      </c>
      <c r="D262" s="46">
        <v>1.76</v>
      </c>
    </row>
    <row r="263" spans="3:4" ht="23.25" thickBot="1" x14ac:dyDescent="0.25">
      <c r="C263" s="45" t="s">
        <v>895</v>
      </c>
      <c r="D263" s="46">
        <v>1.76</v>
      </c>
    </row>
    <row r="264" spans="3:4" ht="23.25" thickBot="1" x14ac:dyDescent="0.25">
      <c r="C264" s="45" t="s">
        <v>896</v>
      </c>
      <c r="D264" s="46">
        <v>1.76</v>
      </c>
    </row>
    <row r="265" spans="3:4" ht="23.25" thickBot="1" x14ac:dyDescent="0.25">
      <c r="C265" s="45" t="s">
        <v>897</v>
      </c>
      <c r="D265" s="46">
        <v>1.72</v>
      </c>
    </row>
    <row r="266" spans="3:4" ht="23.25" thickBot="1" x14ac:dyDescent="0.25">
      <c r="C266" s="45" t="s">
        <v>898</v>
      </c>
      <c r="D266" s="46">
        <v>1.7</v>
      </c>
    </row>
    <row r="267" spans="3:4" ht="13.5" thickBot="1" x14ac:dyDescent="0.25">
      <c r="C267" s="45" t="s">
        <v>899</v>
      </c>
      <c r="D267" s="46">
        <v>1.67</v>
      </c>
    </row>
    <row r="268" spans="3:4" ht="23.25" thickBot="1" x14ac:dyDescent="0.25">
      <c r="C268" s="45" t="s">
        <v>900</v>
      </c>
      <c r="D268" s="46">
        <v>1.67</v>
      </c>
    </row>
    <row r="269" spans="3:4" ht="23.25" thickBot="1" x14ac:dyDescent="0.25">
      <c r="C269" s="45" t="s">
        <v>901</v>
      </c>
      <c r="D269" s="46">
        <v>1.67</v>
      </c>
    </row>
    <row r="270" spans="3:4" ht="13.5" thickBot="1" x14ac:dyDescent="0.25">
      <c r="C270" s="45" t="s">
        <v>902</v>
      </c>
      <c r="D270" s="46">
        <v>1.67</v>
      </c>
    </row>
    <row r="271" spans="3:4" ht="23.25" thickBot="1" x14ac:dyDescent="0.25">
      <c r="C271" s="45" t="s">
        <v>903</v>
      </c>
      <c r="D271" s="46">
        <v>1.67</v>
      </c>
    </row>
    <row r="272" spans="3:4" ht="23.25" thickBot="1" x14ac:dyDescent="0.25">
      <c r="C272" s="45" t="s">
        <v>904</v>
      </c>
      <c r="D272" s="46">
        <v>1.67</v>
      </c>
    </row>
    <row r="273" spans="3:4" ht="23.25" thickBot="1" x14ac:dyDescent="0.25">
      <c r="C273" s="45" t="s">
        <v>905</v>
      </c>
      <c r="D273" s="46">
        <v>1.67</v>
      </c>
    </row>
    <row r="274" spans="3:4" ht="23.25" thickBot="1" x14ac:dyDescent="0.25">
      <c r="C274" s="45" t="s">
        <v>906</v>
      </c>
      <c r="D274" s="46">
        <v>1.66</v>
      </c>
    </row>
    <row r="275" spans="3:4" ht="23.25" thickBot="1" x14ac:dyDescent="0.25">
      <c r="C275" s="45" t="s">
        <v>907</v>
      </c>
      <c r="D275" s="46">
        <v>1.66</v>
      </c>
    </row>
    <row r="276" spans="3:4" ht="23.25" thickBot="1" x14ac:dyDescent="0.25">
      <c r="C276" s="45" t="s">
        <v>908</v>
      </c>
      <c r="D276" s="46">
        <v>1.63</v>
      </c>
    </row>
    <row r="277" spans="3:4" ht="13.5" thickBot="1" x14ac:dyDescent="0.25">
      <c r="C277" s="45" t="s">
        <v>909</v>
      </c>
      <c r="D277" s="46">
        <v>1.61</v>
      </c>
    </row>
    <row r="278" spans="3:4" ht="23.25" thickBot="1" x14ac:dyDescent="0.25">
      <c r="C278" s="45" t="s">
        <v>910</v>
      </c>
      <c r="D278" s="46">
        <v>1.6</v>
      </c>
    </row>
    <row r="279" spans="3:4" ht="23.25" thickBot="1" x14ac:dyDescent="0.25">
      <c r="C279" s="45" t="s">
        <v>911</v>
      </c>
      <c r="D279" s="46">
        <v>1.59</v>
      </c>
    </row>
    <row r="280" spans="3:4" ht="23.25" thickBot="1" x14ac:dyDescent="0.25">
      <c r="C280" s="45" t="s">
        <v>912</v>
      </c>
      <c r="D280" s="46">
        <v>1.55</v>
      </c>
    </row>
    <row r="281" spans="3:4" ht="13.5" thickBot="1" x14ac:dyDescent="0.25">
      <c r="C281" s="45" t="s">
        <v>913</v>
      </c>
      <c r="D281" s="46">
        <v>1.54</v>
      </c>
    </row>
    <row r="282" spans="3:4" ht="23.25" thickBot="1" x14ac:dyDescent="0.25">
      <c r="C282" s="45" t="s">
        <v>914</v>
      </c>
      <c r="D282" s="46">
        <v>1.53</v>
      </c>
    </row>
    <row r="283" spans="3:4" ht="23.25" thickBot="1" x14ac:dyDescent="0.25">
      <c r="C283" s="45" t="s">
        <v>915</v>
      </c>
      <c r="D283" s="46">
        <v>1.51</v>
      </c>
    </row>
    <row r="284" spans="3:4" ht="23.25" thickBot="1" x14ac:dyDescent="0.25">
      <c r="C284" s="45" t="s">
        <v>916</v>
      </c>
      <c r="D284" s="46">
        <v>1.5</v>
      </c>
    </row>
    <row r="285" spans="3:4" ht="23.25" thickBot="1" x14ac:dyDescent="0.25">
      <c r="C285" s="45" t="s">
        <v>917</v>
      </c>
      <c r="D285" s="46">
        <v>1.46</v>
      </c>
    </row>
    <row r="286" spans="3:4" ht="13.5" thickBot="1" x14ac:dyDescent="0.25">
      <c r="C286" s="45" t="s">
        <v>918</v>
      </c>
      <c r="D286" s="46">
        <v>1.43</v>
      </c>
    </row>
    <row r="287" spans="3:4" ht="13.5" thickBot="1" x14ac:dyDescent="0.25">
      <c r="C287" s="45" t="s">
        <v>919</v>
      </c>
      <c r="D287" s="46">
        <v>1.4</v>
      </c>
    </row>
    <row r="288" spans="3:4" ht="23.25" thickBot="1" x14ac:dyDescent="0.25">
      <c r="C288" s="45" t="s">
        <v>920</v>
      </c>
      <c r="D288" s="46">
        <v>1.4</v>
      </c>
    </row>
    <row r="289" spans="3:4" ht="23.25" thickBot="1" x14ac:dyDescent="0.25">
      <c r="C289" s="45" t="s">
        <v>921</v>
      </c>
      <c r="D289" s="46">
        <v>1.38</v>
      </c>
    </row>
    <row r="290" spans="3:4" ht="13.5" thickBot="1" x14ac:dyDescent="0.25">
      <c r="C290" s="45" t="s">
        <v>922</v>
      </c>
      <c r="D290" s="46">
        <v>1.36</v>
      </c>
    </row>
    <row r="291" spans="3:4" ht="23.25" thickBot="1" x14ac:dyDescent="0.25">
      <c r="C291" s="45" t="s">
        <v>923</v>
      </c>
      <c r="D291" s="46">
        <v>1.33</v>
      </c>
    </row>
    <row r="292" spans="3:4" ht="23.25" thickBot="1" x14ac:dyDescent="0.25">
      <c r="C292" s="45" t="s">
        <v>924</v>
      </c>
      <c r="D292" s="46">
        <v>1.31</v>
      </c>
    </row>
    <row r="293" spans="3:4" ht="23.25" thickBot="1" x14ac:dyDescent="0.25">
      <c r="C293" s="45" t="s">
        <v>925</v>
      </c>
      <c r="D293" s="46">
        <v>1.3</v>
      </c>
    </row>
    <row r="294" spans="3:4" ht="13.5" thickBot="1" x14ac:dyDescent="0.25">
      <c r="C294" s="45" t="s">
        <v>926</v>
      </c>
      <c r="D294" s="46">
        <v>1.29</v>
      </c>
    </row>
    <row r="295" spans="3:4" ht="23.25" thickBot="1" x14ac:dyDescent="0.25">
      <c r="C295" s="45" t="s">
        <v>927</v>
      </c>
      <c r="D295" s="46">
        <v>1.27</v>
      </c>
    </row>
    <row r="296" spans="3:4" ht="23.25" thickBot="1" x14ac:dyDescent="0.25">
      <c r="C296" s="45" t="s">
        <v>928</v>
      </c>
      <c r="D296" s="46">
        <v>1.25</v>
      </c>
    </row>
    <row r="297" spans="3:4" ht="23.25" thickBot="1" x14ac:dyDescent="0.25">
      <c r="C297" s="45" t="s">
        <v>929</v>
      </c>
      <c r="D297" s="46">
        <v>1.25</v>
      </c>
    </row>
    <row r="298" spans="3:4" ht="23.25" thickBot="1" x14ac:dyDescent="0.25">
      <c r="C298" s="45" t="s">
        <v>930</v>
      </c>
      <c r="D298" s="46">
        <v>1.25</v>
      </c>
    </row>
    <row r="299" spans="3:4" ht="23.25" thickBot="1" x14ac:dyDescent="0.25">
      <c r="C299" s="45" t="s">
        <v>931</v>
      </c>
      <c r="D299" s="46">
        <v>1.23</v>
      </c>
    </row>
    <row r="300" spans="3:4" ht="23.25" thickBot="1" x14ac:dyDescent="0.25">
      <c r="C300" s="45" t="s">
        <v>932</v>
      </c>
      <c r="D300" s="46">
        <v>1.22</v>
      </c>
    </row>
    <row r="301" spans="3:4" ht="23.25" thickBot="1" x14ac:dyDescent="0.25">
      <c r="C301" s="45" t="s">
        <v>933</v>
      </c>
      <c r="D301" s="46">
        <v>1.19</v>
      </c>
    </row>
    <row r="302" spans="3:4" ht="23.25" thickBot="1" x14ac:dyDescent="0.25">
      <c r="C302" s="45" t="s">
        <v>934</v>
      </c>
      <c r="D302" s="46">
        <v>1.18</v>
      </c>
    </row>
    <row r="303" spans="3:4" ht="13.5" thickBot="1" x14ac:dyDescent="0.25">
      <c r="C303" s="45" t="s">
        <v>935</v>
      </c>
      <c r="D303" s="46">
        <v>1.17</v>
      </c>
    </row>
    <row r="304" spans="3:4" ht="23.25" thickBot="1" x14ac:dyDescent="0.25">
      <c r="C304" s="45" t="s">
        <v>936</v>
      </c>
      <c r="D304" s="46">
        <v>1.1399999999999999</v>
      </c>
    </row>
    <row r="305" spans="3:4" ht="23.25" thickBot="1" x14ac:dyDescent="0.25">
      <c r="C305" s="45" t="s">
        <v>937</v>
      </c>
      <c r="D305" s="46">
        <v>1.1399999999999999</v>
      </c>
    </row>
    <row r="306" spans="3:4" ht="23.25" thickBot="1" x14ac:dyDescent="0.25">
      <c r="C306" s="45" t="s">
        <v>938</v>
      </c>
      <c r="D306" s="46">
        <v>1.1299999999999999</v>
      </c>
    </row>
    <row r="307" spans="3:4" ht="23.25" thickBot="1" x14ac:dyDescent="0.25">
      <c r="C307" s="45" t="s">
        <v>939</v>
      </c>
      <c r="D307" s="46">
        <v>1.1299999999999999</v>
      </c>
    </row>
    <row r="308" spans="3:4" ht="23.25" thickBot="1" x14ac:dyDescent="0.25">
      <c r="C308" s="45" t="s">
        <v>940</v>
      </c>
      <c r="D308" s="46">
        <v>1.1200000000000001</v>
      </c>
    </row>
    <row r="309" spans="3:4" ht="23.25" thickBot="1" x14ac:dyDescent="0.25">
      <c r="C309" s="45" t="s">
        <v>941</v>
      </c>
      <c r="D309" s="46">
        <v>1.1000000000000001</v>
      </c>
    </row>
    <row r="310" spans="3:4" ht="23.25" thickBot="1" x14ac:dyDescent="0.25">
      <c r="C310" s="45" t="s">
        <v>942</v>
      </c>
      <c r="D310" s="46">
        <v>1.1000000000000001</v>
      </c>
    </row>
    <row r="311" spans="3:4" ht="23.25" thickBot="1" x14ac:dyDescent="0.25">
      <c r="C311" s="45" t="s">
        <v>943</v>
      </c>
      <c r="D311" s="46">
        <v>1.1000000000000001</v>
      </c>
    </row>
    <row r="312" spans="3:4" ht="23.25" thickBot="1" x14ac:dyDescent="0.25">
      <c r="C312" s="45" t="s">
        <v>944</v>
      </c>
      <c r="D312" s="46">
        <v>1.1000000000000001</v>
      </c>
    </row>
    <row r="313" spans="3:4" ht="23.25" thickBot="1" x14ac:dyDescent="0.25">
      <c r="C313" s="45" t="s">
        <v>945</v>
      </c>
      <c r="D313" s="46">
        <v>1.0900000000000001</v>
      </c>
    </row>
    <row r="314" spans="3:4" ht="23.25" thickBot="1" x14ac:dyDescent="0.25">
      <c r="C314" s="45" t="s">
        <v>946</v>
      </c>
      <c r="D314" s="46">
        <v>1.08</v>
      </c>
    </row>
    <row r="315" spans="3:4" ht="13.5" thickBot="1" x14ac:dyDescent="0.25">
      <c r="C315" s="45" t="s">
        <v>947</v>
      </c>
      <c r="D315" s="46">
        <v>1.05</v>
      </c>
    </row>
    <row r="316" spans="3:4" ht="13.5" thickBot="1" x14ac:dyDescent="0.25">
      <c r="C316" s="45" t="s">
        <v>948</v>
      </c>
      <c r="D316" s="46">
        <v>1.03</v>
      </c>
    </row>
    <row r="317" spans="3:4" ht="23.25" thickBot="1" x14ac:dyDescent="0.25">
      <c r="C317" s="45" t="s">
        <v>949</v>
      </c>
      <c r="D317" s="46">
        <v>1.02</v>
      </c>
    </row>
    <row r="318" spans="3:4" ht="23.25" thickBot="1" x14ac:dyDescent="0.25">
      <c r="C318" s="45" t="s">
        <v>950</v>
      </c>
      <c r="D318" s="46">
        <v>1.02</v>
      </c>
    </row>
    <row r="319" spans="3:4" ht="23.25" thickBot="1" x14ac:dyDescent="0.25">
      <c r="C319" s="45" t="s">
        <v>951</v>
      </c>
      <c r="D319" s="46">
        <v>1.01</v>
      </c>
    </row>
    <row r="320" spans="3:4" ht="23.25" thickBot="1" x14ac:dyDescent="0.25">
      <c r="C320" s="45" t="s">
        <v>952</v>
      </c>
      <c r="D320" s="46">
        <v>1.01</v>
      </c>
    </row>
    <row r="321" spans="3:4" ht="23.25" thickBot="1" x14ac:dyDescent="0.25">
      <c r="C321" s="45" t="s">
        <v>953</v>
      </c>
      <c r="D321" s="46">
        <v>1.01</v>
      </c>
    </row>
    <row r="322" spans="3:4" ht="23.25" thickBot="1" x14ac:dyDescent="0.25">
      <c r="C322" s="45" t="s">
        <v>954</v>
      </c>
      <c r="D322" s="46">
        <v>1</v>
      </c>
    </row>
    <row r="323" spans="3:4" ht="23.25" thickBot="1" x14ac:dyDescent="0.25">
      <c r="C323" s="45" t="s">
        <v>955</v>
      </c>
      <c r="D323" s="46">
        <v>1</v>
      </c>
    </row>
    <row r="324" spans="3:4" ht="23.25" thickBot="1" x14ac:dyDescent="0.25">
      <c r="C324" s="45" t="s">
        <v>956</v>
      </c>
      <c r="D324" s="46">
        <v>0.97499999999999998</v>
      </c>
    </row>
    <row r="325" spans="3:4" ht="23.25" thickBot="1" x14ac:dyDescent="0.25">
      <c r="C325" s="45" t="s">
        <v>957</v>
      </c>
      <c r="D325" s="46">
        <v>0.96899999999999997</v>
      </c>
    </row>
    <row r="326" spans="3:4" ht="13.5" thickBot="1" x14ac:dyDescent="0.25">
      <c r="C326" s="45" t="s">
        <v>958</v>
      </c>
      <c r="D326" s="46">
        <v>0.96899999999999997</v>
      </c>
    </row>
    <row r="327" spans="3:4" ht="23.25" thickBot="1" x14ac:dyDescent="0.25">
      <c r="C327" s="45" t="s">
        <v>959</v>
      </c>
      <c r="D327" s="46">
        <v>0.93700000000000006</v>
      </c>
    </row>
    <row r="328" spans="3:4" ht="23.25" thickBot="1" x14ac:dyDescent="0.25">
      <c r="C328" s="45" t="s">
        <v>960</v>
      </c>
      <c r="D328" s="46">
        <v>0.93600000000000005</v>
      </c>
    </row>
    <row r="329" spans="3:4" ht="23.25" thickBot="1" x14ac:dyDescent="0.25">
      <c r="C329" s="45" t="s">
        <v>961</v>
      </c>
      <c r="D329" s="46">
        <v>0.93600000000000005</v>
      </c>
    </row>
    <row r="330" spans="3:4" ht="23.25" thickBot="1" x14ac:dyDescent="0.25">
      <c r="C330" s="45" t="s">
        <v>962</v>
      </c>
      <c r="D330" s="46">
        <v>0.93</v>
      </c>
    </row>
    <row r="331" spans="3:4" ht="23.25" thickBot="1" x14ac:dyDescent="0.25">
      <c r="C331" s="45" t="s">
        <v>963</v>
      </c>
      <c r="D331" s="46">
        <v>0.92300000000000004</v>
      </c>
    </row>
    <row r="332" spans="3:4" ht="23.25" thickBot="1" x14ac:dyDescent="0.25">
      <c r="C332" s="45" t="s">
        <v>964</v>
      </c>
      <c r="D332" s="46">
        <v>0.91</v>
      </c>
    </row>
    <row r="333" spans="3:4" ht="23.25" thickBot="1" x14ac:dyDescent="0.25">
      <c r="C333" s="45" t="s">
        <v>965</v>
      </c>
      <c r="D333" s="46">
        <v>0.90500000000000003</v>
      </c>
    </row>
    <row r="334" spans="3:4" ht="13.5" thickBot="1" x14ac:dyDescent="0.25">
      <c r="C334" s="45" t="s">
        <v>966</v>
      </c>
      <c r="D334" s="46">
        <v>0.90400000000000003</v>
      </c>
    </row>
    <row r="335" spans="3:4" ht="23.25" thickBot="1" x14ac:dyDescent="0.25">
      <c r="C335" s="45" t="s">
        <v>967</v>
      </c>
      <c r="D335" s="46">
        <v>0.9</v>
      </c>
    </row>
    <row r="336" spans="3:4" ht="23.25" thickBot="1" x14ac:dyDescent="0.25">
      <c r="C336" s="45" t="s">
        <v>968</v>
      </c>
      <c r="D336" s="46">
        <v>0.9</v>
      </c>
    </row>
    <row r="337" spans="3:4" ht="23.25" thickBot="1" x14ac:dyDescent="0.25">
      <c r="C337" s="45" t="s">
        <v>969</v>
      </c>
      <c r="D337" s="46">
        <v>0.89800000000000002</v>
      </c>
    </row>
    <row r="338" spans="3:4" ht="23.25" thickBot="1" x14ac:dyDescent="0.25">
      <c r="C338" s="45" t="s">
        <v>970</v>
      </c>
      <c r="D338" s="46">
        <v>0.89500000000000002</v>
      </c>
    </row>
    <row r="339" spans="3:4" ht="23.25" thickBot="1" x14ac:dyDescent="0.25">
      <c r="C339" s="45" t="s">
        <v>971</v>
      </c>
      <c r="D339" s="46">
        <v>0.89500000000000002</v>
      </c>
    </row>
    <row r="340" spans="3:4" ht="23.25" thickBot="1" x14ac:dyDescent="0.25">
      <c r="C340" s="45" t="s">
        <v>972</v>
      </c>
      <c r="D340" s="46">
        <v>0.88</v>
      </c>
    </row>
    <row r="341" spans="3:4" ht="23.25" thickBot="1" x14ac:dyDescent="0.25">
      <c r="C341" s="45" t="s">
        <v>973</v>
      </c>
      <c r="D341" s="46">
        <v>0.879</v>
      </c>
    </row>
    <row r="342" spans="3:4" ht="23.25" thickBot="1" x14ac:dyDescent="0.25">
      <c r="C342" s="45" t="s">
        <v>974</v>
      </c>
      <c r="D342" s="46">
        <v>0.86899999999999999</v>
      </c>
    </row>
    <row r="343" spans="3:4" ht="23.25" thickBot="1" x14ac:dyDescent="0.25">
      <c r="C343" s="45" t="s">
        <v>975</v>
      </c>
      <c r="D343" s="46">
        <v>0.86699999999999999</v>
      </c>
    </row>
    <row r="344" spans="3:4" ht="23.25" thickBot="1" x14ac:dyDescent="0.25">
      <c r="C344" s="45" t="s">
        <v>976</v>
      </c>
      <c r="D344" s="46">
        <v>0.86599999999999999</v>
      </c>
    </row>
    <row r="345" spans="3:4" ht="13.5" thickBot="1" x14ac:dyDescent="0.25">
      <c r="C345" s="45" t="s">
        <v>977</v>
      </c>
      <c r="D345" s="46">
        <v>0.86099999999999999</v>
      </c>
    </row>
    <row r="346" spans="3:4" ht="23.25" thickBot="1" x14ac:dyDescent="0.25">
      <c r="C346" s="45" t="s">
        <v>978</v>
      </c>
      <c r="D346" s="46">
        <v>0.85799999999999998</v>
      </c>
    </row>
    <row r="347" spans="3:4" ht="23.25" thickBot="1" x14ac:dyDescent="0.25">
      <c r="C347" s="45" t="s">
        <v>979</v>
      </c>
      <c r="D347" s="46">
        <v>0.84699999999999998</v>
      </c>
    </row>
    <row r="348" spans="3:4" ht="13.5" thickBot="1" x14ac:dyDescent="0.25">
      <c r="C348" s="45" t="s">
        <v>980</v>
      </c>
      <c r="D348" s="46">
        <v>0.83499999999999996</v>
      </c>
    </row>
    <row r="349" spans="3:4" ht="23.25" thickBot="1" x14ac:dyDescent="0.25">
      <c r="C349" s="45" t="s">
        <v>981</v>
      </c>
      <c r="D349" s="46">
        <v>0.83499999999999996</v>
      </c>
    </row>
    <row r="350" spans="3:4" ht="23.25" thickBot="1" x14ac:dyDescent="0.25">
      <c r="C350" s="45" t="s">
        <v>982</v>
      </c>
      <c r="D350" s="46">
        <v>0.83499999999999996</v>
      </c>
    </row>
    <row r="351" spans="3:4" ht="13.5" thickBot="1" x14ac:dyDescent="0.25">
      <c r="C351" s="45" t="s">
        <v>983</v>
      </c>
      <c r="D351" s="46">
        <v>0.79100000000000004</v>
      </c>
    </row>
    <row r="352" spans="3:4" ht="23.25" thickBot="1" x14ac:dyDescent="0.25">
      <c r="C352" s="45" t="s">
        <v>984</v>
      </c>
      <c r="D352" s="46">
        <v>0.78</v>
      </c>
    </row>
    <row r="353" spans="3:4" ht="23.25" thickBot="1" x14ac:dyDescent="0.25">
      <c r="C353" s="45" t="s">
        <v>985</v>
      </c>
      <c r="D353" s="46">
        <v>0.77100000000000002</v>
      </c>
    </row>
    <row r="354" spans="3:4" ht="13.5" thickBot="1" x14ac:dyDescent="0.25">
      <c r="C354" s="45" t="s">
        <v>986</v>
      </c>
      <c r="D354" s="46">
        <v>0.75</v>
      </c>
    </row>
    <row r="355" spans="3:4" ht="23.25" thickBot="1" x14ac:dyDescent="0.25">
      <c r="C355" s="45" t="s">
        <v>987</v>
      </c>
      <c r="D355" s="46">
        <v>0.745</v>
      </c>
    </row>
    <row r="356" spans="3:4" ht="23.25" thickBot="1" x14ac:dyDescent="0.25">
      <c r="C356" s="45" t="s">
        <v>988</v>
      </c>
      <c r="D356" s="46">
        <v>0.745</v>
      </c>
    </row>
    <row r="357" spans="3:4" ht="23.25" thickBot="1" x14ac:dyDescent="0.25">
      <c r="C357" s="45" t="s">
        <v>989</v>
      </c>
      <c r="D357" s="46">
        <v>0.71899999999999997</v>
      </c>
    </row>
    <row r="358" spans="3:4" ht="23.25" thickBot="1" x14ac:dyDescent="0.25">
      <c r="C358" s="45" t="s">
        <v>990</v>
      </c>
      <c r="D358" s="46">
        <v>0.71899999999999997</v>
      </c>
    </row>
    <row r="359" spans="3:4" ht="23.25" thickBot="1" x14ac:dyDescent="0.25">
      <c r="C359" s="45" t="s">
        <v>991</v>
      </c>
      <c r="D359" s="46">
        <v>0.71899999999999997</v>
      </c>
    </row>
    <row r="360" spans="3:4" ht="13.5" thickBot="1" x14ac:dyDescent="0.25">
      <c r="C360" s="45" t="s">
        <v>992</v>
      </c>
      <c r="D360" s="46">
        <v>0.71899999999999997</v>
      </c>
    </row>
    <row r="361" spans="3:4" ht="23.25" thickBot="1" x14ac:dyDescent="0.25">
      <c r="C361" s="45" t="s">
        <v>993</v>
      </c>
      <c r="D361" s="46">
        <v>0.71899999999999997</v>
      </c>
    </row>
    <row r="362" spans="3:4" ht="23.25" thickBot="1" x14ac:dyDescent="0.25">
      <c r="C362" s="45" t="s">
        <v>994</v>
      </c>
      <c r="D362" s="46">
        <v>0.71899999999999997</v>
      </c>
    </row>
    <row r="363" spans="3:4" ht="23.25" thickBot="1" x14ac:dyDescent="0.25">
      <c r="C363" s="45" t="s">
        <v>995</v>
      </c>
      <c r="D363" s="46">
        <v>0.71899999999999997</v>
      </c>
    </row>
    <row r="364" spans="3:4" ht="23.25" thickBot="1" x14ac:dyDescent="0.25">
      <c r="C364" s="45" t="s">
        <v>996</v>
      </c>
      <c r="D364" s="46">
        <v>0.71899999999999997</v>
      </c>
    </row>
    <row r="365" spans="3:4" ht="23.25" thickBot="1" x14ac:dyDescent="0.25">
      <c r="C365" s="45" t="s">
        <v>997</v>
      </c>
      <c r="D365" s="46">
        <v>0.71899999999999997</v>
      </c>
    </row>
    <row r="366" spans="3:4" ht="23.25" thickBot="1" x14ac:dyDescent="0.25">
      <c r="C366" s="45" t="s">
        <v>998</v>
      </c>
      <c r="D366" s="46">
        <v>0.71899999999999997</v>
      </c>
    </row>
    <row r="367" spans="3:4" ht="23.25" thickBot="1" x14ac:dyDescent="0.25">
      <c r="C367" s="45" t="s">
        <v>999</v>
      </c>
      <c r="D367" s="46">
        <v>0.71899999999999997</v>
      </c>
    </row>
    <row r="368" spans="3:4" ht="23.25" thickBot="1" x14ac:dyDescent="0.25">
      <c r="C368" s="45" t="s">
        <v>1000</v>
      </c>
      <c r="D368" s="46">
        <v>0.71899999999999997</v>
      </c>
    </row>
    <row r="369" spans="3:4" ht="23.25" thickBot="1" x14ac:dyDescent="0.25">
      <c r="C369" s="45" t="s">
        <v>1001</v>
      </c>
      <c r="D369" s="46">
        <v>0.71899999999999997</v>
      </c>
    </row>
    <row r="370" spans="3:4" ht="23.25" thickBot="1" x14ac:dyDescent="0.25">
      <c r="C370" s="45" t="s">
        <v>1002</v>
      </c>
      <c r="D370" s="46">
        <v>0.71899999999999997</v>
      </c>
    </row>
    <row r="371" spans="3:4" ht="23.25" thickBot="1" x14ac:dyDescent="0.25">
      <c r="C371" s="45" t="s">
        <v>1003</v>
      </c>
      <c r="D371" s="46">
        <v>0.71899999999999997</v>
      </c>
    </row>
    <row r="372" spans="3:4" ht="13.5" thickBot="1" x14ac:dyDescent="0.25">
      <c r="C372" s="45" t="s">
        <v>1004</v>
      </c>
      <c r="D372" s="46">
        <v>0.71899999999999997</v>
      </c>
    </row>
    <row r="373" spans="3:4" ht="23.25" thickBot="1" x14ac:dyDescent="0.25">
      <c r="C373" s="45" t="s">
        <v>1005</v>
      </c>
      <c r="D373" s="46">
        <v>0.71899999999999997</v>
      </c>
    </row>
    <row r="374" spans="3:4" ht="23.25" thickBot="1" x14ac:dyDescent="0.25">
      <c r="C374" s="45" t="s">
        <v>1006</v>
      </c>
      <c r="D374" s="46">
        <v>0.71899999999999997</v>
      </c>
    </row>
    <row r="375" spans="3:4" ht="23.25" thickBot="1" x14ac:dyDescent="0.25">
      <c r="C375" s="45" t="s">
        <v>1007</v>
      </c>
      <c r="D375" s="46">
        <v>0.71899999999999997</v>
      </c>
    </row>
    <row r="376" spans="3:4" ht="23.25" thickBot="1" x14ac:dyDescent="0.25">
      <c r="C376" s="45" t="s">
        <v>1008</v>
      </c>
      <c r="D376" s="46">
        <v>0.71899999999999997</v>
      </c>
    </row>
    <row r="377" spans="3:4" ht="13.5" thickBot="1" x14ac:dyDescent="0.25">
      <c r="C377" s="45" t="s">
        <v>1009</v>
      </c>
      <c r="D377" s="46">
        <v>0.71899999999999997</v>
      </c>
    </row>
    <row r="378" spans="3:4" ht="23.25" thickBot="1" x14ac:dyDescent="0.25">
      <c r="C378" s="45" t="s">
        <v>1010</v>
      </c>
      <c r="D378" s="46">
        <v>0.71899999999999997</v>
      </c>
    </row>
    <row r="379" spans="3:4" ht="23.25" thickBot="1" x14ac:dyDescent="0.25">
      <c r="C379" s="45" t="s">
        <v>1011</v>
      </c>
      <c r="D379" s="46">
        <v>0.71899999999999997</v>
      </c>
    </row>
    <row r="380" spans="3:4" ht="23.25" thickBot="1" x14ac:dyDescent="0.25">
      <c r="C380" s="45" t="s">
        <v>1012</v>
      </c>
      <c r="D380" s="46">
        <v>0.71899999999999997</v>
      </c>
    </row>
    <row r="381" spans="3:4" ht="23.25" thickBot="1" x14ac:dyDescent="0.25">
      <c r="C381" s="45" t="s">
        <v>1013</v>
      </c>
      <c r="D381" s="46">
        <v>0.71899999999999997</v>
      </c>
    </row>
    <row r="382" spans="3:4" ht="23.25" thickBot="1" x14ac:dyDescent="0.25">
      <c r="C382" s="45" t="s">
        <v>1014</v>
      </c>
      <c r="D382" s="46">
        <v>0.71899999999999997</v>
      </c>
    </row>
    <row r="383" spans="3:4" ht="23.25" thickBot="1" x14ac:dyDescent="0.25">
      <c r="C383" s="45" t="s">
        <v>1015</v>
      </c>
      <c r="D383" s="46">
        <v>0.71899999999999997</v>
      </c>
    </row>
    <row r="384" spans="3:4" ht="23.25" thickBot="1" x14ac:dyDescent="0.25">
      <c r="C384" s="45" t="s">
        <v>1016</v>
      </c>
      <c r="D384" s="46">
        <v>0.71899999999999997</v>
      </c>
    </row>
    <row r="385" spans="3:4" ht="23.25" thickBot="1" x14ac:dyDescent="0.25">
      <c r="C385" s="45" t="s">
        <v>1017</v>
      </c>
      <c r="D385" s="46">
        <v>0.71899999999999997</v>
      </c>
    </row>
    <row r="386" spans="3:4" ht="23.25" thickBot="1" x14ac:dyDescent="0.25">
      <c r="C386" s="45" t="s">
        <v>1018</v>
      </c>
      <c r="D386" s="46">
        <v>0.71899999999999997</v>
      </c>
    </row>
    <row r="387" spans="3:4" ht="23.25" thickBot="1" x14ac:dyDescent="0.25">
      <c r="C387" s="45" t="s">
        <v>1019</v>
      </c>
      <c r="D387" s="46">
        <v>0.71899999999999997</v>
      </c>
    </row>
    <row r="388" spans="3:4" ht="23.25" thickBot="1" x14ac:dyDescent="0.25">
      <c r="C388" s="45" t="s">
        <v>1020</v>
      </c>
      <c r="D388" s="46">
        <v>0.71899999999999997</v>
      </c>
    </row>
    <row r="389" spans="3:4" ht="34.5" thickBot="1" x14ac:dyDescent="0.25">
      <c r="C389" s="45" t="s">
        <v>1021</v>
      </c>
      <c r="D389" s="46">
        <v>0.67500000000000004</v>
      </c>
    </row>
    <row r="390" spans="3:4" ht="23.25" thickBot="1" x14ac:dyDescent="0.25">
      <c r="C390" s="45" t="s">
        <v>1022</v>
      </c>
      <c r="D390" s="46">
        <v>0.66</v>
      </c>
    </row>
    <row r="391" spans="3:4" ht="23.25" thickBot="1" x14ac:dyDescent="0.25">
      <c r="C391" s="45" t="s">
        <v>1023</v>
      </c>
      <c r="D391" s="46">
        <v>0.64100000000000001</v>
      </c>
    </row>
    <row r="392" spans="3:4" ht="23.25" thickBot="1" x14ac:dyDescent="0.25">
      <c r="C392" s="45" t="s">
        <v>1024</v>
      </c>
      <c r="D392" s="46">
        <v>0.64100000000000001</v>
      </c>
    </row>
    <row r="393" spans="3:4" ht="23.25" thickBot="1" x14ac:dyDescent="0.25">
      <c r="C393" s="45" t="s">
        <v>1025</v>
      </c>
      <c r="D393" s="46">
        <v>0.64100000000000001</v>
      </c>
    </row>
    <row r="394" spans="3:4" ht="13.5" thickBot="1" x14ac:dyDescent="0.25">
      <c r="C394" s="45" t="s">
        <v>1026</v>
      </c>
      <c r="D394" s="46">
        <v>0.64100000000000001</v>
      </c>
    </row>
    <row r="395" spans="3:4" ht="23.25" thickBot="1" x14ac:dyDescent="0.25">
      <c r="C395" s="45" t="s">
        <v>1027</v>
      </c>
      <c r="D395" s="46">
        <v>0.64100000000000001</v>
      </c>
    </row>
    <row r="396" spans="3:4" ht="13.5" thickBot="1" x14ac:dyDescent="0.25">
      <c r="C396" s="45" t="s">
        <v>1028</v>
      </c>
      <c r="D396" s="46">
        <v>0.64100000000000001</v>
      </c>
    </row>
    <row r="397" spans="3:4" ht="23.25" thickBot="1" x14ac:dyDescent="0.25">
      <c r="C397" s="45" t="s">
        <v>1029</v>
      </c>
      <c r="D397" s="46">
        <v>0.64100000000000001</v>
      </c>
    </row>
    <row r="398" spans="3:4" ht="23.25" thickBot="1" x14ac:dyDescent="0.25">
      <c r="C398" s="45" t="s">
        <v>1030</v>
      </c>
      <c r="D398" s="46">
        <v>0.64100000000000001</v>
      </c>
    </row>
    <row r="399" spans="3:4" ht="23.25" thickBot="1" x14ac:dyDescent="0.25">
      <c r="C399" s="45" t="s">
        <v>1031</v>
      </c>
      <c r="D399" s="46">
        <v>0.64100000000000001</v>
      </c>
    </row>
    <row r="400" spans="3:4" ht="23.25" thickBot="1" x14ac:dyDescent="0.25">
      <c r="C400" s="45" t="s">
        <v>1032</v>
      </c>
      <c r="D400" s="46">
        <v>0.64100000000000001</v>
      </c>
    </row>
    <row r="401" spans="3:4" ht="23.25" thickBot="1" x14ac:dyDescent="0.25">
      <c r="C401" s="45" t="s">
        <v>1033</v>
      </c>
      <c r="D401" s="46">
        <v>0.64100000000000001</v>
      </c>
    </row>
    <row r="402" spans="3:4" ht="23.25" thickBot="1" x14ac:dyDescent="0.25">
      <c r="C402" s="45" t="s">
        <v>1034</v>
      </c>
      <c r="D402" s="46">
        <v>0.64100000000000001</v>
      </c>
    </row>
    <row r="403" spans="3:4" ht="23.25" thickBot="1" x14ac:dyDescent="0.25">
      <c r="C403" s="45" t="s">
        <v>1035</v>
      </c>
      <c r="D403" s="46">
        <v>0.64100000000000001</v>
      </c>
    </row>
    <row r="404" spans="3:4" ht="23.25" thickBot="1" x14ac:dyDescent="0.25">
      <c r="C404" s="45" t="s">
        <v>1036</v>
      </c>
      <c r="D404" s="46">
        <v>0.64100000000000001</v>
      </c>
    </row>
    <row r="405" spans="3:4" ht="13.5" thickBot="1" x14ac:dyDescent="0.25">
      <c r="C405" s="45" t="s">
        <v>1037</v>
      </c>
      <c r="D405" s="46">
        <v>0.64100000000000001</v>
      </c>
    </row>
    <row r="406" spans="3:4" ht="13.5" thickBot="1" x14ac:dyDescent="0.25">
      <c r="C406" s="45" t="s">
        <v>1038</v>
      </c>
      <c r="D406" s="46">
        <v>0.64100000000000001</v>
      </c>
    </row>
    <row r="407" spans="3:4" ht="23.25" thickBot="1" x14ac:dyDescent="0.25">
      <c r="C407" s="45" t="s">
        <v>1039</v>
      </c>
      <c r="D407" s="46">
        <v>0.64100000000000001</v>
      </c>
    </row>
    <row r="408" spans="3:4" ht="23.25" thickBot="1" x14ac:dyDescent="0.25">
      <c r="C408" s="45" t="s">
        <v>1040</v>
      </c>
      <c r="D408" s="46">
        <v>0.625</v>
      </c>
    </row>
    <row r="409" spans="3:4" ht="23.25" thickBot="1" x14ac:dyDescent="0.25">
      <c r="C409" s="45" t="s">
        <v>1041</v>
      </c>
      <c r="D409" s="46">
        <v>0.45</v>
      </c>
    </row>
    <row r="410" spans="3:4" ht="23.25" thickBot="1" x14ac:dyDescent="0.25">
      <c r="C410" s="45" t="s">
        <v>1042</v>
      </c>
      <c r="D410" s="46">
        <v>0.45</v>
      </c>
    </row>
    <row r="411" spans="3:4" ht="13.5" thickBot="1" x14ac:dyDescent="0.25">
      <c r="C411" s="45" t="s">
        <v>1043</v>
      </c>
      <c r="D411" s="46">
        <v>0.44800000000000001</v>
      </c>
    </row>
    <row r="412" spans="3:4" ht="23.25" thickBot="1" x14ac:dyDescent="0.25">
      <c r="C412" s="45" t="s">
        <v>1044</v>
      </c>
      <c r="D412" s="46">
        <v>0.42799999999999999</v>
      </c>
    </row>
    <row r="413" spans="3:4" ht="13.5" thickBot="1" x14ac:dyDescent="0.25">
      <c r="C413" s="45" t="s">
        <v>1045</v>
      </c>
      <c r="D413" s="46">
        <v>0.42299999999999999</v>
      </c>
    </row>
    <row r="414" spans="3:4" ht="23.25" thickBot="1" x14ac:dyDescent="0.25">
      <c r="C414" s="45" t="s">
        <v>1046</v>
      </c>
      <c r="D414" s="46">
        <v>0.39800000000000002</v>
      </c>
    </row>
    <row r="415" spans="3:4" ht="23.25" thickBot="1" x14ac:dyDescent="0.25">
      <c r="C415" s="45" t="s">
        <v>1047</v>
      </c>
      <c r="D415" s="46">
        <v>0.39800000000000002</v>
      </c>
    </row>
    <row r="416" spans="3:4" ht="13.5" thickBot="1" x14ac:dyDescent="0.25">
      <c r="C416" s="45" t="s">
        <v>1048</v>
      </c>
      <c r="D416" s="46">
        <v>0.39800000000000002</v>
      </c>
    </row>
    <row r="417" spans="3:4" ht="23.25" thickBot="1" x14ac:dyDescent="0.25">
      <c r="C417" s="45" t="s">
        <v>1049</v>
      </c>
      <c r="D417" s="46">
        <v>0.39800000000000002</v>
      </c>
    </row>
    <row r="418" spans="3:4" ht="23.25" thickBot="1" x14ac:dyDescent="0.25">
      <c r="C418" s="45" t="s">
        <v>1050</v>
      </c>
      <c r="D418" s="46">
        <v>0.39800000000000002</v>
      </c>
    </row>
    <row r="419" spans="3:4" ht="23.25" thickBot="1" x14ac:dyDescent="0.25">
      <c r="C419" s="45" t="s">
        <v>1051</v>
      </c>
      <c r="D419" s="46">
        <v>0.39800000000000002</v>
      </c>
    </row>
    <row r="420" spans="3:4" ht="23.25" thickBot="1" x14ac:dyDescent="0.25">
      <c r="C420" s="45" t="s">
        <v>1052</v>
      </c>
      <c r="D420" s="46">
        <v>0.39800000000000002</v>
      </c>
    </row>
    <row r="421" spans="3:4" ht="23.25" thickBot="1" x14ac:dyDescent="0.25">
      <c r="C421" s="45" t="s">
        <v>1053</v>
      </c>
      <c r="D421" s="46">
        <v>0.39800000000000002</v>
      </c>
    </row>
    <row r="422" spans="3:4" ht="23.25" thickBot="1" x14ac:dyDescent="0.25">
      <c r="C422" s="45" t="s">
        <v>1054</v>
      </c>
      <c r="D422" s="46">
        <v>0.39800000000000002</v>
      </c>
    </row>
    <row r="423" spans="3:4" ht="13.5" thickBot="1" x14ac:dyDescent="0.25">
      <c r="C423" s="45" t="s">
        <v>1055</v>
      </c>
      <c r="D423" s="46">
        <v>0.39800000000000002</v>
      </c>
    </row>
    <row r="424" spans="3:4" ht="13.5" thickBot="1" x14ac:dyDescent="0.25">
      <c r="C424" s="45" t="s">
        <v>1056</v>
      </c>
      <c r="D424" s="46">
        <v>0.39800000000000002</v>
      </c>
    </row>
    <row r="425" spans="3:4" ht="23.25" thickBot="1" x14ac:dyDescent="0.25">
      <c r="C425" s="45" t="s">
        <v>1057</v>
      </c>
      <c r="D425" s="46">
        <v>0.39800000000000002</v>
      </c>
    </row>
    <row r="426" spans="3:4" ht="23.25" thickBot="1" x14ac:dyDescent="0.25">
      <c r="C426" s="45" t="s">
        <v>1058</v>
      </c>
      <c r="D426" s="46">
        <v>0.39800000000000002</v>
      </c>
    </row>
    <row r="427" spans="3:4" ht="23.25" thickBot="1" x14ac:dyDescent="0.25">
      <c r="C427" s="45" t="s">
        <v>1059</v>
      </c>
      <c r="D427" s="46">
        <v>0.39800000000000002</v>
      </c>
    </row>
    <row r="428" spans="3:4" ht="23.25" thickBot="1" x14ac:dyDescent="0.25">
      <c r="C428" s="45" t="s">
        <v>1060</v>
      </c>
      <c r="D428" s="46">
        <v>0.39800000000000002</v>
      </c>
    </row>
    <row r="429" spans="3:4" ht="23.25" thickBot="1" x14ac:dyDescent="0.25">
      <c r="C429" s="45" t="s">
        <v>1061</v>
      </c>
      <c r="D429" s="46">
        <v>0.39800000000000002</v>
      </c>
    </row>
    <row r="430" spans="3:4" ht="23.25" thickBot="1" x14ac:dyDescent="0.25">
      <c r="C430" s="45" t="s">
        <v>1062</v>
      </c>
      <c r="D430" s="46">
        <v>0.39800000000000002</v>
      </c>
    </row>
    <row r="431" spans="3:4" ht="23.25" thickBot="1" x14ac:dyDescent="0.25">
      <c r="C431" s="45" t="s">
        <v>1063</v>
      </c>
      <c r="D431" s="46">
        <v>0.39800000000000002</v>
      </c>
    </row>
    <row r="432" spans="3:4" ht="23.25" thickBot="1" x14ac:dyDescent="0.25">
      <c r="C432" s="45" t="s">
        <v>1064</v>
      </c>
      <c r="D432" s="46">
        <v>0.39800000000000002</v>
      </c>
    </row>
    <row r="433" spans="3:4" ht="23.25" thickBot="1" x14ac:dyDescent="0.25">
      <c r="C433" s="45" t="s">
        <v>1065</v>
      </c>
      <c r="D433" s="46">
        <v>0.39800000000000002</v>
      </c>
    </row>
    <row r="434" spans="3:4" ht="34.5" thickBot="1" x14ac:dyDescent="0.25">
      <c r="C434" s="45" t="s">
        <v>1066</v>
      </c>
      <c r="D434" s="46">
        <v>0.39800000000000002</v>
      </c>
    </row>
    <row r="435" spans="3:4" ht="13.5" thickBot="1" x14ac:dyDescent="0.25">
      <c r="C435" s="45" t="s">
        <v>1067</v>
      </c>
      <c r="D435" s="46">
        <v>0.39800000000000002</v>
      </c>
    </row>
    <row r="436" spans="3:4" ht="23.25" thickBot="1" x14ac:dyDescent="0.25">
      <c r="C436" s="45" t="s">
        <v>1068</v>
      </c>
      <c r="D436" s="46">
        <v>0.39800000000000002</v>
      </c>
    </row>
    <row r="437" spans="3:4" ht="23.25" thickBot="1" x14ac:dyDescent="0.25">
      <c r="C437" s="45" t="s">
        <v>1069</v>
      </c>
      <c r="D437" s="46">
        <v>0.39800000000000002</v>
      </c>
    </row>
    <row r="438" spans="3:4" ht="23.25" thickBot="1" x14ac:dyDescent="0.25">
      <c r="C438" s="45" t="s">
        <v>1070</v>
      </c>
      <c r="D438" s="46">
        <v>0.39800000000000002</v>
      </c>
    </row>
    <row r="439" spans="3:4" ht="23.25" thickBot="1" x14ac:dyDescent="0.25">
      <c r="C439" s="45" t="s">
        <v>1071</v>
      </c>
      <c r="D439" s="46">
        <v>0.39800000000000002</v>
      </c>
    </row>
    <row r="440" spans="3:4" ht="23.25" thickBot="1" x14ac:dyDescent="0.25">
      <c r="C440" s="45" t="s">
        <v>1072</v>
      </c>
      <c r="D440" s="46">
        <v>0.39800000000000002</v>
      </c>
    </row>
    <row r="441" spans="3:4" ht="23.25" thickBot="1" x14ac:dyDescent="0.25">
      <c r="C441" s="45" t="s">
        <v>1073</v>
      </c>
      <c r="D441" s="46">
        <v>0.39800000000000002</v>
      </c>
    </row>
    <row r="442" spans="3:4" ht="23.25" thickBot="1" x14ac:dyDescent="0.25">
      <c r="C442" s="45" t="s">
        <v>1074</v>
      </c>
      <c r="D442" s="46">
        <v>0.39800000000000002</v>
      </c>
    </row>
    <row r="443" spans="3:4" ht="23.25" thickBot="1" x14ac:dyDescent="0.25">
      <c r="C443" s="45" t="s">
        <v>1075</v>
      </c>
      <c r="D443" s="46">
        <v>0.39800000000000002</v>
      </c>
    </row>
    <row r="444" spans="3:4" ht="13.5" thickBot="1" x14ac:dyDescent="0.25">
      <c r="C444" s="45" t="s">
        <v>1076</v>
      </c>
      <c r="D444" s="46">
        <v>0.39800000000000002</v>
      </c>
    </row>
    <row r="445" spans="3:4" ht="23.25" thickBot="1" x14ac:dyDescent="0.25">
      <c r="C445" s="45" t="s">
        <v>1077</v>
      </c>
      <c r="D445" s="46">
        <v>0.39600000000000002</v>
      </c>
    </row>
    <row r="446" spans="3:4" ht="23.25" thickBot="1" x14ac:dyDescent="0.25">
      <c r="C446" s="45" t="s">
        <v>1078</v>
      </c>
      <c r="D446" s="46">
        <v>0.38900000000000001</v>
      </c>
    </row>
    <row r="447" spans="3:4" ht="13.5" thickBot="1" x14ac:dyDescent="0.25">
      <c r="C447" s="47"/>
      <c r="D447" s="48"/>
    </row>
    <row r="448" spans="3:4" x14ac:dyDescent="0.2">
      <c r="C448" s="78"/>
      <c r="D448" s="78"/>
    </row>
    <row r="449" spans="3:4" ht="21" customHeight="1" x14ac:dyDescent="0.2">
      <c r="C449" s="79"/>
      <c r="D449" s="79"/>
    </row>
    <row r="450" spans="3:4" ht="13.5" thickBot="1" x14ac:dyDescent="0.25">
      <c r="C450" s="80"/>
      <c r="D450" s="80"/>
    </row>
    <row r="451" spans="3:4" ht="22.5" customHeight="1" thickBot="1" x14ac:dyDescent="0.25">
      <c r="C451" s="49"/>
    </row>
    <row r="452" spans="3:4" ht="13.5" thickBot="1" x14ac:dyDescent="0.25">
      <c r="C452" s="43"/>
    </row>
    <row r="453" spans="3:4" ht="13.5" thickBot="1" x14ac:dyDescent="0.25">
      <c r="C453" s="45"/>
    </row>
    <row r="454" spans="3:4" ht="13.5" thickBot="1" x14ac:dyDescent="0.25">
      <c r="C454" s="43"/>
    </row>
    <row r="455" spans="3:4" ht="13.5" thickBot="1" x14ac:dyDescent="0.25">
      <c r="C455" s="45"/>
    </row>
    <row r="456" spans="3:4" ht="13.5" thickBot="1" x14ac:dyDescent="0.25">
      <c r="C456" s="45"/>
    </row>
    <row r="457" spans="3:4" ht="13.5" thickBot="1" x14ac:dyDescent="0.25">
      <c r="C457" s="45"/>
    </row>
    <row r="458" spans="3:4" ht="13.5" thickBot="1" x14ac:dyDescent="0.25">
      <c r="C458" s="45"/>
    </row>
    <row r="459" spans="3:4" ht="13.5" thickBot="1" x14ac:dyDescent="0.25">
      <c r="C459" s="47"/>
    </row>
    <row r="460" spans="3:4" ht="13.5" thickBot="1" x14ac:dyDescent="0.25">
      <c r="C460" s="45"/>
    </row>
    <row r="461" spans="3:4" ht="13.5" thickBot="1" x14ac:dyDescent="0.25">
      <c r="C461" s="45"/>
    </row>
    <row r="462" spans="3:4" ht="13.5" thickBot="1" x14ac:dyDescent="0.25">
      <c r="C462" s="45"/>
    </row>
    <row r="463" spans="3:4" ht="13.5" thickBot="1" x14ac:dyDescent="0.25">
      <c r="C463" s="47"/>
    </row>
    <row r="464" spans="3:4" ht="13.5" thickBot="1" x14ac:dyDescent="0.25">
      <c r="C464" s="45"/>
    </row>
    <row r="465" spans="3:3" ht="13.5" thickBot="1" x14ac:dyDescent="0.25">
      <c r="C465" s="45"/>
    </row>
    <row r="466" spans="3:3" ht="13.5" thickBot="1" x14ac:dyDescent="0.25">
      <c r="C466" s="45"/>
    </row>
    <row r="467" spans="3:3" ht="13.5" thickBot="1" x14ac:dyDescent="0.25">
      <c r="C467" s="45"/>
    </row>
    <row r="468" spans="3:3" ht="13.5" thickBot="1" x14ac:dyDescent="0.25">
      <c r="C468" s="45"/>
    </row>
    <row r="469" spans="3:3" ht="13.5" thickBot="1" x14ac:dyDescent="0.25">
      <c r="C469" s="45"/>
    </row>
    <row r="470" spans="3:3" ht="13.5" thickBot="1" x14ac:dyDescent="0.25">
      <c r="C470" s="45"/>
    </row>
    <row r="471" spans="3:3" ht="13.5" thickBot="1" x14ac:dyDescent="0.25">
      <c r="C471" s="45"/>
    </row>
    <row r="472" spans="3:3" ht="13.5" thickBot="1" x14ac:dyDescent="0.25">
      <c r="C472" s="45"/>
    </row>
    <row r="473" spans="3:3" ht="13.5" thickBot="1" x14ac:dyDescent="0.25">
      <c r="C473" s="45"/>
    </row>
    <row r="474" spans="3:3" ht="13.5" thickBot="1" x14ac:dyDescent="0.25">
      <c r="C474" s="45"/>
    </row>
    <row r="475" spans="3:3" ht="13.5" thickBot="1" x14ac:dyDescent="0.25">
      <c r="C475" s="45"/>
    </row>
    <row r="476" spans="3:3" ht="13.5" thickBot="1" x14ac:dyDescent="0.25">
      <c r="C476" s="45"/>
    </row>
    <row r="477" spans="3:3" ht="13.5" thickBot="1" x14ac:dyDescent="0.25">
      <c r="C477" s="45"/>
    </row>
    <row r="478" spans="3:3" ht="13.5" thickBot="1" x14ac:dyDescent="0.25">
      <c r="C478" s="45"/>
    </row>
    <row r="479" spans="3:3" ht="13.5" thickBot="1" x14ac:dyDescent="0.25">
      <c r="C479" s="45"/>
    </row>
    <row r="480" spans="3:3" ht="13.5" thickBot="1" x14ac:dyDescent="0.25">
      <c r="C480" s="45"/>
    </row>
    <row r="481" spans="3:4" ht="13.5" thickBot="1" x14ac:dyDescent="0.25">
      <c r="C481" s="45"/>
    </row>
    <row r="482" spans="3:4" ht="13.5" thickBot="1" x14ac:dyDescent="0.25">
      <c r="C482" s="45"/>
    </row>
    <row r="483" spans="3:4" ht="13.5" thickBot="1" x14ac:dyDescent="0.25">
      <c r="C483" s="81"/>
      <c r="D483" s="81"/>
    </row>
    <row r="484" spans="3:4" ht="13.5" thickBot="1" x14ac:dyDescent="0.25">
      <c r="C484" s="82"/>
      <c r="D484" s="82"/>
    </row>
    <row r="485" spans="3:4" ht="13.5" thickBot="1" x14ac:dyDescent="0.25">
      <c r="C485" s="43" t="s">
        <v>11</v>
      </c>
      <c r="D485" s="44" t="s">
        <v>1079</v>
      </c>
    </row>
    <row r="486" spans="3:4" ht="23.25" thickBot="1" x14ac:dyDescent="0.25">
      <c r="C486" s="45" t="s">
        <v>785</v>
      </c>
      <c r="D486" s="46" t="s">
        <v>1080</v>
      </c>
    </row>
    <row r="487" spans="3:4" ht="23.25" thickBot="1" x14ac:dyDescent="0.25">
      <c r="C487" s="45" t="s">
        <v>839</v>
      </c>
      <c r="D487" s="46" t="s">
        <v>1081</v>
      </c>
    </row>
    <row r="488" spans="3:4" ht="23.25" thickBot="1" x14ac:dyDescent="0.25">
      <c r="C488" s="45" t="s">
        <v>840</v>
      </c>
      <c r="D488" s="46" t="s">
        <v>358</v>
      </c>
    </row>
    <row r="489" spans="3:4" ht="23.25" thickBot="1" x14ac:dyDescent="0.25">
      <c r="C489" s="45" t="s">
        <v>842</v>
      </c>
      <c r="D489" s="46" t="s">
        <v>349</v>
      </c>
    </row>
    <row r="490" spans="3:4" ht="23.25" thickBot="1" x14ac:dyDescent="0.25">
      <c r="C490" s="45" t="s">
        <v>841</v>
      </c>
      <c r="D490" s="46" t="s">
        <v>365</v>
      </c>
    </row>
    <row r="491" spans="3:4" ht="23.25" thickBot="1" x14ac:dyDescent="0.25">
      <c r="C491" s="45" t="s">
        <v>843</v>
      </c>
      <c r="D491" s="46" t="s">
        <v>1082</v>
      </c>
    </row>
    <row r="492" spans="3:4" ht="23.25" thickBot="1" x14ac:dyDescent="0.25">
      <c r="C492" s="47" t="s">
        <v>844</v>
      </c>
      <c r="D492" s="48" t="s">
        <v>1083</v>
      </c>
    </row>
    <row r="493" spans="3:4" ht="23.25" thickBot="1" x14ac:dyDescent="0.25">
      <c r="C493" s="45" t="s">
        <v>845</v>
      </c>
      <c r="D493" s="46" t="s">
        <v>367</v>
      </c>
    </row>
    <row r="494" spans="3:4" ht="23.25" thickBot="1" x14ac:dyDescent="0.25">
      <c r="C494" s="47" t="s">
        <v>849</v>
      </c>
      <c r="D494" s="48" t="s">
        <v>1084</v>
      </c>
    </row>
    <row r="495" spans="3:4" ht="23.25" thickBot="1" x14ac:dyDescent="0.25">
      <c r="C495" s="43" t="s">
        <v>848</v>
      </c>
      <c r="D495" s="44" t="s">
        <v>1085</v>
      </c>
    </row>
    <row r="496" spans="3:4" ht="13.5" thickBot="1" x14ac:dyDescent="0.25">
      <c r="C496" s="45" t="s">
        <v>846</v>
      </c>
      <c r="D496" s="46" t="s">
        <v>1086</v>
      </c>
    </row>
    <row r="497" spans="3:4" ht="13.5" thickBot="1" x14ac:dyDescent="0.25">
      <c r="C497" s="45" t="s">
        <v>847</v>
      </c>
      <c r="D497" s="46" t="s">
        <v>1087</v>
      </c>
    </row>
    <row r="498" spans="3:4" ht="23.25" thickBot="1" x14ac:dyDescent="0.25">
      <c r="C498" s="45" t="s">
        <v>850</v>
      </c>
      <c r="D498" s="46" t="s">
        <v>1081</v>
      </c>
    </row>
    <row r="499" spans="3:4" ht="23.25" thickBot="1" x14ac:dyDescent="0.25">
      <c r="C499" s="45" t="s">
        <v>851</v>
      </c>
      <c r="D499" s="46" t="s">
        <v>367</v>
      </c>
    </row>
    <row r="500" spans="3:4" ht="23.25" thickBot="1" x14ac:dyDescent="0.25">
      <c r="C500" s="45" t="s">
        <v>852</v>
      </c>
      <c r="D500" s="46" t="s">
        <v>1088</v>
      </c>
    </row>
    <row r="501" spans="3:4" ht="23.25" thickBot="1" x14ac:dyDescent="0.25">
      <c r="C501" s="45" t="s">
        <v>853</v>
      </c>
      <c r="D501" s="46" t="s">
        <v>1089</v>
      </c>
    </row>
    <row r="502" spans="3:4" x14ac:dyDescent="0.2">
      <c r="C502" s="83"/>
      <c r="D502" s="83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3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2">
      <formula>MAX(IF(ISBLANK($D$5:$D$5), "", IF(ISERROR($D$5:$D$5), "", $D$5:$D$5)))</formula>
      <dataBar>
        <cfvo type="min"/>
        <cfvo type="max"/>
        <color rgb="FF63C384"/>
      </dataBar>
    </cfRule>
  </conditionalFormatting>
  <conditionalFormatting sqref="D6:D446">
    <cfRule type="dataBar" priority="1">
      <formula>MAX(IF(ISBLANK($D$6:$D$446), "", IF(ISERROR($D$6:$D$446), "", $D$6:$D$446)))</formula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31A5-AD10-47AE-9233-CBF629BE7F3B}">
  <sheetPr codeName="Sheet25"/>
  <dimension ref="C4:D502"/>
  <sheetViews>
    <sheetView topLeftCell="A431" workbookViewId="0">
      <selection activeCell="D6" sqref="D6:D446"/>
    </sheetView>
  </sheetViews>
  <sheetFormatPr defaultRowHeight="12.75" x14ac:dyDescent="0.2"/>
  <cols>
    <col min="1" max="2" width="9.140625" style="3"/>
    <col min="3" max="3" width="11.140625" style="3" customWidth="1"/>
    <col min="4" max="4" width="10.7109375" style="42" bestFit="1" customWidth="1"/>
    <col min="5" max="16384" width="9.140625" style="3"/>
  </cols>
  <sheetData>
    <row r="4" spans="3:4" ht="13.5" thickBot="1" x14ac:dyDescent="0.25">
      <c r="C4" s="3" t="s">
        <v>637</v>
      </c>
      <c r="D4" s="42" t="s">
        <v>404</v>
      </c>
    </row>
    <row r="5" spans="3:4" ht="13.5" thickBot="1" x14ac:dyDescent="0.25">
      <c r="C5" s="43" t="s">
        <v>11</v>
      </c>
      <c r="D5" s="44" t="s">
        <v>404</v>
      </c>
    </row>
    <row r="6" spans="3:4" ht="23.25" thickBot="1" x14ac:dyDescent="0.25">
      <c r="C6" s="45" t="s">
        <v>638</v>
      </c>
      <c r="D6" s="46">
        <v>9.6</v>
      </c>
    </row>
    <row r="7" spans="3:4" ht="23.25" thickBot="1" x14ac:dyDescent="0.25">
      <c r="C7" s="45" t="s">
        <v>639</v>
      </c>
      <c r="D7" s="46">
        <v>9.1</v>
      </c>
    </row>
    <row r="8" spans="3:4" ht="23.25" thickBot="1" x14ac:dyDescent="0.25">
      <c r="C8" s="45" t="s">
        <v>640</v>
      </c>
      <c r="D8" s="46">
        <v>9</v>
      </c>
    </row>
    <row r="9" spans="3:4" ht="23.25" thickBot="1" x14ac:dyDescent="0.25">
      <c r="C9" s="45" t="s">
        <v>641</v>
      </c>
      <c r="D9" s="46">
        <v>8.8800000000000008</v>
      </c>
    </row>
    <row r="10" spans="3:4" ht="13.5" thickBot="1" x14ac:dyDescent="0.25">
      <c r="C10" s="45" t="s">
        <v>642</v>
      </c>
      <c r="D10" s="46">
        <v>8.75</v>
      </c>
    </row>
    <row r="11" spans="3:4" ht="23.25" thickBot="1" x14ac:dyDescent="0.25">
      <c r="C11" s="45" t="s">
        <v>643</v>
      </c>
      <c r="D11" s="46">
        <v>8.74</v>
      </c>
    </row>
    <row r="12" spans="3:4" ht="23.25" thickBot="1" x14ac:dyDescent="0.25">
      <c r="C12" s="45" t="s">
        <v>644</v>
      </c>
      <c r="D12" s="46">
        <v>8.66</v>
      </c>
    </row>
    <row r="13" spans="3:4" ht="13.5" thickBot="1" x14ac:dyDescent="0.25">
      <c r="C13" s="45" t="s">
        <v>645</v>
      </c>
      <c r="D13" s="46">
        <v>8.64</v>
      </c>
    </row>
    <row r="14" spans="3:4" ht="23.25" thickBot="1" x14ac:dyDescent="0.25">
      <c r="C14" s="45" t="s">
        <v>646</v>
      </c>
      <c r="D14" s="46">
        <v>8.4700000000000006</v>
      </c>
    </row>
    <row r="15" spans="3:4" ht="23.25" thickBot="1" x14ac:dyDescent="0.25">
      <c r="C15" s="45" t="s">
        <v>647</v>
      </c>
      <c r="D15" s="46">
        <v>8.42</v>
      </c>
    </row>
    <row r="16" spans="3:4" ht="23.25" thickBot="1" x14ac:dyDescent="0.25">
      <c r="C16" s="45" t="s">
        <v>648</v>
      </c>
      <c r="D16" s="46">
        <v>8.4</v>
      </c>
    </row>
    <row r="17" spans="3:4" ht="34.5" thickBot="1" x14ac:dyDescent="0.25">
      <c r="C17" s="45" t="s">
        <v>649</v>
      </c>
      <c r="D17" s="46">
        <v>8.36</v>
      </c>
    </row>
    <row r="18" spans="3:4" ht="23.25" thickBot="1" x14ac:dyDescent="0.25">
      <c r="C18" s="45" t="s">
        <v>650</v>
      </c>
      <c r="D18" s="46">
        <v>8.33</v>
      </c>
    </row>
    <row r="19" spans="3:4" ht="23.25" thickBot="1" x14ac:dyDescent="0.25">
      <c r="C19" s="45" t="s">
        <v>651</v>
      </c>
      <c r="D19" s="46">
        <v>8.25</v>
      </c>
    </row>
    <row r="20" spans="3:4" ht="23.25" thickBot="1" x14ac:dyDescent="0.25">
      <c r="C20" s="45" t="s">
        <v>652</v>
      </c>
      <c r="D20" s="46">
        <v>8.1</v>
      </c>
    </row>
    <row r="21" spans="3:4" ht="23.25" thickBot="1" x14ac:dyDescent="0.25">
      <c r="C21" s="45" t="s">
        <v>653</v>
      </c>
      <c r="D21" s="46">
        <v>8</v>
      </c>
    </row>
    <row r="22" spans="3:4" ht="23.25" thickBot="1" x14ac:dyDescent="0.25">
      <c r="C22" s="45" t="s">
        <v>654</v>
      </c>
      <c r="D22" s="46">
        <v>8</v>
      </c>
    </row>
    <row r="23" spans="3:4" ht="13.5" thickBot="1" x14ac:dyDescent="0.25">
      <c r="C23" s="45" t="s">
        <v>655</v>
      </c>
      <c r="D23" s="46">
        <v>8</v>
      </c>
    </row>
    <row r="24" spans="3:4" ht="23.25" thickBot="1" x14ac:dyDescent="0.25">
      <c r="C24" s="45" t="s">
        <v>656</v>
      </c>
      <c r="D24" s="46">
        <v>7.9</v>
      </c>
    </row>
    <row r="25" spans="3:4" ht="23.25" thickBot="1" x14ac:dyDescent="0.25">
      <c r="C25" s="45" t="s">
        <v>657</v>
      </c>
      <c r="D25" s="46">
        <v>7.7</v>
      </c>
    </row>
    <row r="26" spans="3:4" ht="23.25" thickBot="1" x14ac:dyDescent="0.25">
      <c r="C26" s="45" t="s">
        <v>658</v>
      </c>
      <c r="D26" s="46">
        <v>7.56</v>
      </c>
    </row>
    <row r="27" spans="3:4" ht="23.25" thickBot="1" x14ac:dyDescent="0.25">
      <c r="C27" s="45" t="s">
        <v>659</v>
      </c>
      <c r="D27" s="46">
        <v>7.52</v>
      </c>
    </row>
    <row r="28" spans="3:4" ht="23.25" thickBot="1" x14ac:dyDescent="0.25">
      <c r="C28" s="45" t="s">
        <v>660</v>
      </c>
      <c r="D28" s="46">
        <v>7.5</v>
      </c>
    </row>
    <row r="29" spans="3:4" ht="23.25" thickBot="1" x14ac:dyDescent="0.25">
      <c r="C29" s="45" t="s">
        <v>661</v>
      </c>
      <c r="D29" s="46">
        <v>7.42</v>
      </c>
    </row>
    <row r="30" spans="3:4" ht="13.5" thickBot="1" x14ac:dyDescent="0.25">
      <c r="C30" s="45" t="s">
        <v>662</v>
      </c>
      <c r="D30" s="46">
        <v>7.39</v>
      </c>
    </row>
    <row r="31" spans="3:4" ht="23.25" thickBot="1" x14ac:dyDescent="0.25">
      <c r="C31" s="45" t="s">
        <v>663</v>
      </c>
      <c r="D31" s="46">
        <v>7.36</v>
      </c>
    </row>
    <row r="32" spans="3:4" ht="23.25" thickBot="1" x14ac:dyDescent="0.25">
      <c r="C32" s="45" t="s">
        <v>664</v>
      </c>
      <c r="D32" s="46">
        <v>7.35</v>
      </c>
    </row>
    <row r="33" spans="3:4" ht="23.25" thickBot="1" x14ac:dyDescent="0.25">
      <c r="C33" s="45" t="s">
        <v>665</v>
      </c>
      <c r="D33" s="46">
        <v>7.31</v>
      </c>
    </row>
    <row r="34" spans="3:4" ht="23.25" thickBot="1" x14ac:dyDescent="0.25">
      <c r="C34" s="45" t="s">
        <v>666</v>
      </c>
      <c r="D34" s="46">
        <v>7.25</v>
      </c>
    </row>
    <row r="35" spans="3:4" ht="23.25" thickBot="1" x14ac:dyDescent="0.25">
      <c r="C35" s="45" t="s">
        <v>667</v>
      </c>
      <c r="D35" s="46">
        <v>7.23</v>
      </c>
    </row>
    <row r="36" spans="3:4" ht="23.25" thickBot="1" x14ac:dyDescent="0.25">
      <c r="C36" s="45" t="s">
        <v>668</v>
      </c>
      <c r="D36" s="46">
        <v>7.2</v>
      </c>
    </row>
    <row r="37" spans="3:4" ht="23.25" thickBot="1" x14ac:dyDescent="0.25">
      <c r="C37" s="45" t="s">
        <v>669</v>
      </c>
      <c r="D37" s="46">
        <v>7.17</v>
      </c>
    </row>
    <row r="38" spans="3:4" ht="23.25" thickBot="1" x14ac:dyDescent="0.25">
      <c r="C38" s="45" t="s">
        <v>670</v>
      </c>
      <c r="D38" s="46">
        <v>7.08</v>
      </c>
    </row>
    <row r="39" spans="3:4" ht="23.25" thickBot="1" x14ac:dyDescent="0.25">
      <c r="C39" s="45" t="s">
        <v>671</v>
      </c>
      <c r="D39" s="46">
        <v>7</v>
      </c>
    </row>
    <row r="40" spans="3:4" ht="13.5" thickBot="1" x14ac:dyDescent="0.25">
      <c r="C40" s="45" t="s">
        <v>672</v>
      </c>
      <c r="D40" s="46">
        <v>6.97</v>
      </c>
    </row>
    <row r="41" spans="3:4" ht="23.25" thickBot="1" x14ac:dyDescent="0.25">
      <c r="C41" s="45" t="s">
        <v>673</v>
      </c>
      <c r="D41" s="46">
        <v>6.95</v>
      </c>
    </row>
    <row r="42" spans="3:4" ht="23.25" thickBot="1" x14ac:dyDescent="0.25">
      <c r="C42" s="45" t="s">
        <v>674</v>
      </c>
      <c r="D42" s="46">
        <v>6.94</v>
      </c>
    </row>
    <row r="43" spans="3:4" ht="23.25" thickBot="1" x14ac:dyDescent="0.25">
      <c r="C43" s="45" t="s">
        <v>675</v>
      </c>
      <c r="D43" s="46">
        <v>6.88</v>
      </c>
    </row>
    <row r="44" spans="3:4" ht="13.5" thickBot="1" x14ac:dyDescent="0.25">
      <c r="C44" s="45" t="s">
        <v>676</v>
      </c>
      <c r="D44" s="46">
        <v>6.87</v>
      </c>
    </row>
    <row r="45" spans="3:4" ht="13.5" thickBot="1" x14ac:dyDescent="0.25">
      <c r="C45" s="45" t="s">
        <v>677</v>
      </c>
      <c r="D45" s="46">
        <v>6.84</v>
      </c>
    </row>
    <row r="46" spans="3:4" ht="23.25" thickBot="1" x14ac:dyDescent="0.25">
      <c r="C46" s="45" t="s">
        <v>678</v>
      </c>
      <c r="D46" s="46">
        <v>6.72</v>
      </c>
    </row>
    <row r="47" spans="3:4" ht="23.25" thickBot="1" x14ac:dyDescent="0.25">
      <c r="C47" s="45" t="s">
        <v>679</v>
      </c>
      <c r="D47" s="46">
        <v>6.66</v>
      </c>
    </row>
    <row r="48" spans="3:4" ht="23.25" thickBot="1" x14ac:dyDescent="0.25">
      <c r="C48" s="45" t="s">
        <v>680</v>
      </c>
      <c r="D48" s="46">
        <v>6.5</v>
      </c>
    </row>
    <row r="49" spans="3:4" ht="23.25" thickBot="1" x14ac:dyDescent="0.25">
      <c r="C49" s="45" t="s">
        <v>681</v>
      </c>
      <c r="D49" s="46">
        <v>6.48</v>
      </c>
    </row>
    <row r="50" spans="3:4" ht="13.5" thickBot="1" x14ac:dyDescent="0.25">
      <c r="C50" s="45" t="s">
        <v>682</v>
      </c>
      <c r="D50" s="46">
        <v>6.35</v>
      </c>
    </row>
    <row r="51" spans="3:4" ht="23.25" thickBot="1" x14ac:dyDescent="0.25">
      <c r="C51" s="45" t="s">
        <v>683</v>
      </c>
      <c r="D51" s="46">
        <v>6.35</v>
      </c>
    </row>
    <row r="52" spans="3:4" ht="23.25" thickBot="1" x14ac:dyDescent="0.25">
      <c r="C52" s="45" t="s">
        <v>684</v>
      </c>
      <c r="D52" s="46">
        <v>6.3</v>
      </c>
    </row>
    <row r="53" spans="3:4" ht="23.25" thickBot="1" x14ac:dyDescent="0.25">
      <c r="C53" s="45" t="s">
        <v>685</v>
      </c>
      <c r="D53" s="46">
        <v>6.27</v>
      </c>
    </row>
    <row r="54" spans="3:4" ht="23.25" thickBot="1" x14ac:dyDescent="0.25">
      <c r="C54" s="45" t="s">
        <v>686</v>
      </c>
      <c r="D54" s="46">
        <v>6.2</v>
      </c>
    </row>
    <row r="55" spans="3:4" ht="23.25" thickBot="1" x14ac:dyDescent="0.25">
      <c r="C55" s="45" t="s">
        <v>687</v>
      </c>
      <c r="D55" s="46">
        <v>6.18</v>
      </c>
    </row>
    <row r="56" spans="3:4" ht="23.25" thickBot="1" x14ac:dyDescent="0.25">
      <c r="C56" s="45" t="s">
        <v>688</v>
      </c>
      <c r="D56" s="46">
        <v>6</v>
      </c>
    </row>
    <row r="57" spans="3:4" ht="23.25" thickBot="1" x14ac:dyDescent="0.25">
      <c r="C57" s="45" t="s">
        <v>689</v>
      </c>
      <c r="D57" s="46">
        <v>5.9</v>
      </c>
    </row>
    <row r="58" spans="3:4" ht="23.25" thickBot="1" x14ac:dyDescent="0.25">
      <c r="C58" s="45" t="s">
        <v>690</v>
      </c>
      <c r="D58" s="46">
        <v>5.9</v>
      </c>
    </row>
    <row r="59" spans="3:4" ht="23.25" thickBot="1" x14ac:dyDescent="0.25">
      <c r="C59" s="45" t="s">
        <v>691</v>
      </c>
      <c r="D59" s="46">
        <v>5.9</v>
      </c>
    </row>
    <row r="60" spans="3:4" ht="34.5" thickBot="1" x14ac:dyDescent="0.25">
      <c r="C60" s="45" t="s">
        <v>692</v>
      </c>
      <c r="D60" s="46">
        <v>5.9</v>
      </c>
    </row>
    <row r="61" spans="3:4" ht="13.5" thickBot="1" x14ac:dyDescent="0.25">
      <c r="C61" s="45" t="s">
        <v>693</v>
      </c>
      <c r="D61" s="46">
        <v>5.9</v>
      </c>
    </row>
    <row r="62" spans="3:4" ht="23.25" thickBot="1" x14ac:dyDescent="0.25">
      <c r="C62" s="45" t="s">
        <v>694</v>
      </c>
      <c r="D62" s="46">
        <v>5.61</v>
      </c>
    </row>
    <row r="63" spans="3:4" ht="13.5" thickBot="1" x14ac:dyDescent="0.25">
      <c r="C63" s="45" t="s">
        <v>695</v>
      </c>
      <c r="D63" s="46">
        <v>5.59</v>
      </c>
    </row>
    <row r="64" spans="3:4" ht="23.25" thickBot="1" x14ac:dyDescent="0.25">
      <c r="C64" s="45" t="s">
        <v>696</v>
      </c>
      <c r="D64" s="46">
        <v>5.51</v>
      </c>
    </row>
    <row r="65" spans="3:4" ht="23.25" thickBot="1" x14ac:dyDescent="0.25">
      <c r="C65" s="45" t="s">
        <v>697</v>
      </c>
      <c r="D65" s="46">
        <v>5.5</v>
      </c>
    </row>
    <row r="66" spans="3:4" ht="34.5" thickBot="1" x14ac:dyDescent="0.25">
      <c r="C66" s="45" t="s">
        <v>698</v>
      </c>
      <c r="D66" s="46">
        <v>5.5</v>
      </c>
    </row>
    <row r="67" spans="3:4" ht="13.5" thickBot="1" x14ac:dyDescent="0.25">
      <c r="C67" s="45" t="s">
        <v>699</v>
      </c>
      <c r="D67" s="46">
        <v>5.48</v>
      </c>
    </row>
    <row r="68" spans="3:4" ht="23.25" thickBot="1" x14ac:dyDescent="0.25">
      <c r="C68" s="45" t="s">
        <v>700</v>
      </c>
      <c r="D68" s="46">
        <v>5.4</v>
      </c>
    </row>
    <row r="69" spans="3:4" ht="23.25" thickBot="1" x14ac:dyDescent="0.25">
      <c r="C69" s="45" t="s">
        <v>701</v>
      </c>
      <c r="D69" s="46">
        <v>5.39</v>
      </c>
    </row>
    <row r="70" spans="3:4" ht="23.25" thickBot="1" x14ac:dyDescent="0.25">
      <c r="C70" s="45" t="s">
        <v>702</v>
      </c>
      <c r="D70" s="46">
        <v>5.39</v>
      </c>
    </row>
    <row r="71" spans="3:4" ht="23.25" thickBot="1" x14ac:dyDescent="0.25">
      <c r="C71" s="45" t="s">
        <v>703</v>
      </c>
      <c r="D71" s="46">
        <v>5.39</v>
      </c>
    </row>
    <row r="72" spans="3:4" ht="23.25" thickBot="1" x14ac:dyDescent="0.25">
      <c r="C72" s="45" t="s">
        <v>704</v>
      </c>
      <c r="D72" s="46">
        <v>5.39</v>
      </c>
    </row>
    <row r="73" spans="3:4" ht="23.25" thickBot="1" x14ac:dyDescent="0.25">
      <c r="C73" s="45" t="s">
        <v>705</v>
      </c>
      <c r="D73" s="46">
        <v>5.39</v>
      </c>
    </row>
    <row r="74" spans="3:4" ht="23.25" thickBot="1" x14ac:dyDescent="0.25">
      <c r="C74" s="45" t="s">
        <v>706</v>
      </c>
      <c r="D74" s="46">
        <v>5.39</v>
      </c>
    </row>
    <row r="75" spans="3:4" ht="23.25" thickBot="1" x14ac:dyDescent="0.25">
      <c r="C75" s="45" t="s">
        <v>707</v>
      </c>
      <c r="D75" s="46">
        <v>5.25</v>
      </c>
    </row>
    <row r="76" spans="3:4" ht="13.5" thickBot="1" x14ac:dyDescent="0.25">
      <c r="C76" s="45" t="s">
        <v>708</v>
      </c>
      <c r="D76" s="46">
        <v>5.2</v>
      </c>
    </row>
    <row r="77" spans="3:4" ht="23.25" thickBot="1" x14ac:dyDescent="0.25">
      <c r="C77" s="45" t="s">
        <v>709</v>
      </c>
      <c r="D77" s="46">
        <v>5.07</v>
      </c>
    </row>
    <row r="78" spans="3:4" ht="23.25" thickBot="1" x14ac:dyDescent="0.25">
      <c r="C78" s="45" t="s">
        <v>710</v>
      </c>
      <c r="D78" s="46">
        <v>5.0199999999999996</v>
      </c>
    </row>
    <row r="79" spans="3:4" ht="23.25" thickBot="1" x14ac:dyDescent="0.25">
      <c r="C79" s="45" t="s">
        <v>711</v>
      </c>
      <c r="D79" s="46">
        <v>5</v>
      </c>
    </row>
    <row r="80" spans="3:4" ht="23.25" thickBot="1" x14ac:dyDescent="0.25">
      <c r="C80" s="45" t="s">
        <v>712</v>
      </c>
      <c r="D80" s="46">
        <v>5</v>
      </c>
    </row>
    <row r="81" spans="3:4" ht="23.25" thickBot="1" x14ac:dyDescent="0.25">
      <c r="C81" s="45" t="s">
        <v>713</v>
      </c>
      <c r="D81" s="46">
        <v>5</v>
      </c>
    </row>
    <row r="82" spans="3:4" ht="23.25" thickBot="1" x14ac:dyDescent="0.25">
      <c r="C82" s="45" t="s">
        <v>714</v>
      </c>
      <c r="D82" s="46">
        <v>5</v>
      </c>
    </row>
    <row r="83" spans="3:4" ht="13.5" thickBot="1" x14ac:dyDescent="0.25">
      <c r="C83" s="45" t="s">
        <v>715</v>
      </c>
      <c r="D83" s="46">
        <v>5</v>
      </c>
    </row>
    <row r="84" spans="3:4" ht="23.25" thickBot="1" x14ac:dyDescent="0.25">
      <c r="C84" s="45" t="s">
        <v>716</v>
      </c>
      <c r="D84" s="46">
        <v>5</v>
      </c>
    </row>
    <row r="85" spans="3:4" ht="13.5" thickBot="1" x14ac:dyDescent="0.25">
      <c r="C85" s="45" t="s">
        <v>717</v>
      </c>
      <c r="D85" s="46">
        <v>5</v>
      </c>
    </row>
    <row r="86" spans="3:4" ht="34.5" thickBot="1" x14ac:dyDescent="0.25">
      <c r="C86" s="45" t="s">
        <v>718</v>
      </c>
      <c r="D86" s="46">
        <v>5</v>
      </c>
    </row>
    <row r="87" spans="3:4" ht="23.25" thickBot="1" x14ac:dyDescent="0.25">
      <c r="C87" s="45" t="s">
        <v>719</v>
      </c>
      <c r="D87" s="46">
        <v>5</v>
      </c>
    </row>
    <row r="88" spans="3:4" ht="23.25" thickBot="1" x14ac:dyDescent="0.25">
      <c r="C88" s="45" t="s">
        <v>720</v>
      </c>
      <c r="D88" s="46">
        <v>5</v>
      </c>
    </row>
    <row r="89" spans="3:4" ht="23.25" thickBot="1" x14ac:dyDescent="0.25">
      <c r="C89" s="45" t="s">
        <v>721</v>
      </c>
      <c r="D89" s="46">
        <v>4.95</v>
      </c>
    </row>
    <row r="90" spans="3:4" ht="23.25" thickBot="1" x14ac:dyDescent="0.25">
      <c r="C90" s="45" t="s">
        <v>722</v>
      </c>
      <c r="D90" s="46">
        <v>4.9000000000000004</v>
      </c>
    </row>
    <row r="91" spans="3:4" ht="23.25" thickBot="1" x14ac:dyDescent="0.25">
      <c r="C91" s="45" t="s">
        <v>723</v>
      </c>
      <c r="D91" s="46">
        <v>4.79</v>
      </c>
    </row>
    <row r="92" spans="3:4" ht="23.25" thickBot="1" x14ac:dyDescent="0.25">
      <c r="C92" s="45" t="s">
        <v>724</v>
      </c>
      <c r="D92" s="46">
        <v>4.75</v>
      </c>
    </row>
    <row r="93" spans="3:4" ht="13.5" thickBot="1" x14ac:dyDescent="0.25">
      <c r="C93" s="45" t="s">
        <v>725</v>
      </c>
      <c r="D93" s="46">
        <v>4.6900000000000004</v>
      </c>
    </row>
    <row r="94" spans="3:4" ht="23.25" thickBot="1" x14ac:dyDescent="0.25">
      <c r="C94" s="45" t="s">
        <v>726</v>
      </c>
      <c r="D94" s="46">
        <v>4.62</v>
      </c>
    </row>
    <row r="95" spans="3:4" ht="23.25" thickBot="1" x14ac:dyDescent="0.25">
      <c r="C95" s="45" t="s">
        <v>727</v>
      </c>
      <c r="D95" s="46">
        <v>4.5999999999999996</v>
      </c>
    </row>
    <row r="96" spans="3:4" ht="23.25" thickBot="1" x14ac:dyDescent="0.25">
      <c r="C96" s="45" t="s">
        <v>728</v>
      </c>
      <c r="D96" s="46">
        <v>4.55</v>
      </c>
    </row>
    <row r="97" spans="3:4" ht="23.25" thickBot="1" x14ac:dyDescent="0.25">
      <c r="C97" s="45" t="s">
        <v>729</v>
      </c>
      <c r="D97" s="46">
        <v>4.55</v>
      </c>
    </row>
    <row r="98" spans="3:4" ht="23.25" thickBot="1" x14ac:dyDescent="0.25">
      <c r="C98" s="45" t="s">
        <v>730</v>
      </c>
      <c r="D98" s="46">
        <v>4.5</v>
      </c>
    </row>
    <row r="99" spans="3:4" ht="23.25" thickBot="1" x14ac:dyDescent="0.25">
      <c r="C99" s="45" t="s">
        <v>731</v>
      </c>
      <c r="D99" s="46">
        <v>4.5</v>
      </c>
    </row>
    <row r="100" spans="3:4" ht="23.25" thickBot="1" x14ac:dyDescent="0.25">
      <c r="C100" s="45" t="s">
        <v>732</v>
      </c>
      <c r="D100" s="46">
        <v>4.49</v>
      </c>
    </row>
    <row r="101" spans="3:4" ht="23.25" thickBot="1" x14ac:dyDescent="0.25">
      <c r="C101" s="45" t="s">
        <v>733</v>
      </c>
      <c r="D101" s="46">
        <v>4.4000000000000004</v>
      </c>
    </row>
    <row r="102" spans="3:4" ht="23.25" thickBot="1" x14ac:dyDescent="0.25">
      <c r="C102" s="45" t="s">
        <v>734</v>
      </c>
      <c r="D102" s="46">
        <v>4.3499999999999996</v>
      </c>
    </row>
    <row r="103" spans="3:4" ht="23.25" thickBot="1" x14ac:dyDescent="0.25">
      <c r="C103" s="45" t="s">
        <v>735</v>
      </c>
      <c r="D103" s="46">
        <v>4.34</v>
      </c>
    </row>
    <row r="104" spans="3:4" ht="13.5" thickBot="1" x14ac:dyDescent="0.25">
      <c r="C104" s="45" t="s">
        <v>736</v>
      </c>
      <c r="D104" s="46">
        <v>4.25</v>
      </c>
    </row>
    <row r="105" spans="3:4" ht="23.25" thickBot="1" x14ac:dyDescent="0.25">
      <c r="C105" s="45" t="s">
        <v>737</v>
      </c>
      <c r="D105" s="46">
        <v>4.2</v>
      </c>
    </row>
    <row r="106" spans="3:4" ht="23.25" thickBot="1" x14ac:dyDescent="0.25">
      <c r="C106" s="45" t="s">
        <v>738</v>
      </c>
      <c r="D106" s="46">
        <v>4.1900000000000004</v>
      </c>
    </row>
    <row r="107" spans="3:4" ht="23.25" thickBot="1" x14ac:dyDescent="0.25">
      <c r="C107" s="45" t="s">
        <v>739</v>
      </c>
      <c r="D107" s="46">
        <v>4.13</v>
      </c>
    </row>
    <row r="108" spans="3:4" ht="23.25" thickBot="1" x14ac:dyDescent="0.25">
      <c r="C108" s="45" t="s">
        <v>740</v>
      </c>
      <c r="D108" s="46">
        <v>4.0599999999999996</v>
      </c>
    </row>
    <row r="109" spans="3:4" ht="23.25" thickBot="1" x14ac:dyDescent="0.25">
      <c r="C109" s="45" t="s">
        <v>741</v>
      </c>
      <c r="D109" s="46">
        <v>4.0199999999999996</v>
      </c>
    </row>
    <row r="110" spans="3:4" ht="23.25" thickBot="1" x14ac:dyDescent="0.25">
      <c r="C110" s="45" t="s">
        <v>742</v>
      </c>
      <c r="D110" s="46">
        <v>4</v>
      </c>
    </row>
    <row r="111" spans="3:4" ht="23.25" thickBot="1" x14ac:dyDescent="0.25">
      <c r="C111" s="45" t="s">
        <v>743</v>
      </c>
      <c r="D111" s="46">
        <v>4</v>
      </c>
    </row>
    <row r="112" spans="3:4" ht="23.25" thickBot="1" x14ac:dyDescent="0.25">
      <c r="C112" s="45" t="s">
        <v>744</v>
      </c>
      <c r="D112" s="46">
        <v>4</v>
      </c>
    </row>
    <row r="113" spans="3:4" ht="34.5" thickBot="1" x14ac:dyDescent="0.25">
      <c r="C113" s="45" t="s">
        <v>745</v>
      </c>
      <c r="D113" s="46">
        <v>4</v>
      </c>
    </row>
    <row r="114" spans="3:4" ht="23.25" thickBot="1" x14ac:dyDescent="0.25">
      <c r="C114" s="45" t="s">
        <v>746</v>
      </c>
      <c r="D114" s="46">
        <v>4</v>
      </c>
    </row>
    <row r="115" spans="3:4" ht="23.25" thickBot="1" x14ac:dyDescent="0.25">
      <c r="C115" s="45" t="s">
        <v>747</v>
      </c>
      <c r="D115" s="46">
        <v>3.93</v>
      </c>
    </row>
    <row r="116" spans="3:4" ht="23.25" thickBot="1" x14ac:dyDescent="0.25">
      <c r="C116" s="45" t="s">
        <v>748</v>
      </c>
      <c r="D116" s="46">
        <v>3.88</v>
      </c>
    </row>
    <row r="117" spans="3:4" ht="23.25" thickBot="1" x14ac:dyDescent="0.25">
      <c r="C117" s="45" t="s">
        <v>749</v>
      </c>
      <c r="D117" s="46">
        <v>3.85</v>
      </c>
    </row>
    <row r="118" spans="3:4" ht="13.5" thickBot="1" x14ac:dyDescent="0.25">
      <c r="C118" s="45" t="s">
        <v>750</v>
      </c>
      <c r="D118" s="46">
        <v>3.79</v>
      </c>
    </row>
    <row r="119" spans="3:4" ht="34.5" thickBot="1" x14ac:dyDescent="0.25">
      <c r="C119" s="45" t="s">
        <v>751</v>
      </c>
      <c r="D119" s="46">
        <v>3.75</v>
      </c>
    </row>
    <row r="120" spans="3:4" ht="23.25" thickBot="1" x14ac:dyDescent="0.25">
      <c r="C120" s="45" t="s">
        <v>752</v>
      </c>
      <c r="D120" s="46">
        <v>3.71</v>
      </c>
    </row>
    <row r="121" spans="3:4" ht="23.25" thickBot="1" x14ac:dyDescent="0.25">
      <c r="C121" s="45" t="s">
        <v>753</v>
      </c>
      <c r="D121" s="46">
        <v>3.7</v>
      </c>
    </row>
    <row r="122" spans="3:4" ht="13.5" thickBot="1" x14ac:dyDescent="0.25">
      <c r="C122" s="45" t="s">
        <v>754</v>
      </c>
      <c r="D122" s="46">
        <v>3.63</v>
      </c>
    </row>
    <row r="123" spans="3:4" ht="23.25" thickBot="1" x14ac:dyDescent="0.25">
      <c r="C123" s="45" t="s">
        <v>755</v>
      </c>
      <c r="D123" s="46">
        <v>3.61</v>
      </c>
    </row>
    <row r="124" spans="3:4" ht="23.25" thickBot="1" x14ac:dyDescent="0.25">
      <c r="C124" s="45" t="s">
        <v>756</v>
      </c>
      <c r="D124" s="46">
        <v>3.6</v>
      </c>
    </row>
    <row r="125" spans="3:4" ht="23.25" thickBot="1" x14ac:dyDescent="0.25">
      <c r="C125" s="45" t="s">
        <v>757</v>
      </c>
      <c r="D125" s="46">
        <v>3.59</v>
      </c>
    </row>
    <row r="126" spans="3:4" ht="13.5" thickBot="1" x14ac:dyDescent="0.25">
      <c r="C126" s="45" t="s">
        <v>758</v>
      </c>
      <c r="D126" s="46">
        <v>3.52</v>
      </c>
    </row>
    <row r="127" spans="3:4" ht="23.25" thickBot="1" x14ac:dyDescent="0.25">
      <c r="C127" s="45" t="s">
        <v>759</v>
      </c>
      <c r="D127" s="46">
        <v>3.52</v>
      </c>
    </row>
    <row r="128" spans="3:4" ht="23.25" thickBot="1" x14ac:dyDescent="0.25">
      <c r="C128" s="45" t="s">
        <v>760</v>
      </c>
      <c r="D128" s="46">
        <v>3.5</v>
      </c>
    </row>
    <row r="129" spans="3:4" ht="13.5" thickBot="1" x14ac:dyDescent="0.25">
      <c r="C129" s="45" t="s">
        <v>761</v>
      </c>
      <c r="D129" s="46">
        <v>3.5</v>
      </c>
    </row>
    <row r="130" spans="3:4" ht="23.25" thickBot="1" x14ac:dyDescent="0.25">
      <c r="C130" s="45" t="s">
        <v>762</v>
      </c>
      <c r="D130" s="46">
        <v>3.5</v>
      </c>
    </row>
    <row r="131" spans="3:4" ht="13.5" thickBot="1" x14ac:dyDescent="0.25">
      <c r="C131" s="45" t="s">
        <v>763</v>
      </c>
      <c r="D131" s="46">
        <v>3.5</v>
      </c>
    </row>
    <row r="132" spans="3:4" ht="23.25" thickBot="1" x14ac:dyDescent="0.25">
      <c r="C132" s="45" t="s">
        <v>764</v>
      </c>
      <c r="D132" s="46">
        <v>3.48</v>
      </c>
    </row>
    <row r="133" spans="3:4" ht="13.5" thickBot="1" x14ac:dyDescent="0.25">
      <c r="C133" s="45" t="s">
        <v>765</v>
      </c>
      <c r="D133" s="46">
        <v>3.41</v>
      </c>
    </row>
    <row r="134" spans="3:4" ht="23.25" thickBot="1" x14ac:dyDescent="0.25">
      <c r="C134" s="45" t="s">
        <v>766</v>
      </c>
      <c r="D134" s="46">
        <v>3.4</v>
      </c>
    </row>
    <row r="135" spans="3:4" ht="23.25" thickBot="1" x14ac:dyDescent="0.25">
      <c r="C135" s="45" t="s">
        <v>767</v>
      </c>
      <c r="D135" s="46">
        <v>3.37</v>
      </c>
    </row>
    <row r="136" spans="3:4" ht="23.25" thickBot="1" x14ac:dyDescent="0.25">
      <c r="C136" s="45" t="s">
        <v>768</v>
      </c>
      <c r="D136" s="46">
        <v>3.37</v>
      </c>
    </row>
    <row r="137" spans="3:4" ht="23.25" thickBot="1" x14ac:dyDescent="0.25">
      <c r="C137" s="45" t="s">
        <v>769</v>
      </c>
      <c r="D137" s="46">
        <v>3.37</v>
      </c>
    </row>
    <row r="138" spans="3:4" ht="13.5" thickBot="1" x14ac:dyDescent="0.25">
      <c r="C138" s="45" t="s">
        <v>770</v>
      </c>
      <c r="D138" s="46">
        <v>3.34</v>
      </c>
    </row>
    <row r="139" spans="3:4" ht="23.25" thickBot="1" x14ac:dyDescent="0.25">
      <c r="C139" s="45" t="s">
        <v>771</v>
      </c>
      <c r="D139" s="46">
        <v>3.32</v>
      </c>
    </row>
    <row r="140" spans="3:4" ht="23.25" thickBot="1" x14ac:dyDescent="0.25">
      <c r="C140" s="45" t="s">
        <v>772</v>
      </c>
      <c r="D140" s="46">
        <v>3.25</v>
      </c>
    </row>
    <row r="141" spans="3:4" ht="13.5" thickBot="1" x14ac:dyDescent="0.25">
      <c r="C141" s="45" t="s">
        <v>773</v>
      </c>
      <c r="D141" s="46">
        <v>3.23</v>
      </c>
    </row>
    <row r="142" spans="3:4" ht="34.5" thickBot="1" x14ac:dyDescent="0.25">
      <c r="C142" s="45" t="s">
        <v>774</v>
      </c>
      <c r="D142" s="46">
        <v>3.16</v>
      </c>
    </row>
    <row r="143" spans="3:4" ht="23.25" thickBot="1" x14ac:dyDescent="0.25">
      <c r="C143" s="45" t="s">
        <v>775</v>
      </c>
      <c r="D143" s="46">
        <v>3.15</v>
      </c>
    </row>
    <row r="144" spans="3:4" ht="13.5" thickBot="1" x14ac:dyDescent="0.25">
      <c r="C144" s="45" t="s">
        <v>776</v>
      </c>
      <c r="D144" s="46">
        <v>3.14</v>
      </c>
    </row>
    <row r="145" spans="3:4" ht="23.25" thickBot="1" x14ac:dyDescent="0.25">
      <c r="C145" s="45" t="s">
        <v>777</v>
      </c>
      <c r="D145" s="46">
        <v>3.1</v>
      </c>
    </row>
    <row r="146" spans="3:4" ht="23.25" thickBot="1" x14ac:dyDescent="0.25">
      <c r="C146" s="45" t="s">
        <v>778</v>
      </c>
      <c r="D146" s="46">
        <v>3.03</v>
      </c>
    </row>
    <row r="147" spans="3:4" ht="13.5" thickBot="1" x14ac:dyDescent="0.25">
      <c r="C147" s="45" t="s">
        <v>779</v>
      </c>
      <c r="D147" s="46">
        <v>3.03</v>
      </c>
    </row>
    <row r="148" spans="3:4" ht="23.25" thickBot="1" x14ac:dyDescent="0.25">
      <c r="C148" s="45" t="s">
        <v>780</v>
      </c>
      <c r="D148" s="46">
        <v>3</v>
      </c>
    </row>
    <row r="149" spans="3:4" ht="23.25" thickBot="1" x14ac:dyDescent="0.25">
      <c r="C149" s="45" t="s">
        <v>781</v>
      </c>
      <c r="D149" s="46">
        <v>3</v>
      </c>
    </row>
    <row r="150" spans="3:4" ht="23.25" thickBot="1" x14ac:dyDescent="0.25">
      <c r="C150" s="45" t="s">
        <v>782</v>
      </c>
      <c r="D150" s="46">
        <v>3</v>
      </c>
    </row>
    <row r="151" spans="3:4" ht="34.5" thickBot="1" x14ac:dyDescent="0.25">
      <c r="C151" s="45" t="s">
        <v>783</v>
      </c>
      <c r="D151" s="46">
        <v>3</v>
      </c>
    </row>
    <row r="152" spans="3:4" ht="23.25" thickBot="1" x14ac:dyDescent="0.25">
      <c r="C152" s="45" t="s">
        <v>784</v>
      </c>
      <c r="D152" s="46">
        <v>3</v>
      </c>
    </row>
    <row r="153" spans="3:4" ht="23.25" thickBot="1" x14ac:dyDescent="0.25">
      <c r="C153" s="45" t="s">
        <v>785</v>
      </c>
      <c r="D153" s="46">
        <v>20</v>
      </c>
    </row>
    <row r="154" spans="3:4" ht="13.5" thickBot="1" x14ac:dyDescent="0.25">
      <c r="C154" s="45" t="s">
        <v>786</v>
      </c>
      <c r="D154" s="46">
        <v>2.95</v>
      </c>
    </row>
    <row r="155" spans="3:4" ht="13.5" thickBot="1" x14ac:dyDescent="0.25">
      <c r="C155" s="45" t="s">
        <v>787</v>
      </c>
      <c r="D155" s="46">
        <v>2.95</v>
      </c>
    </row>
    <row r="156" spans="3:4" ht="23.25" thickBot="1" x14ac:dyDescent="0.25">
      <c r="C156" s="45" t="s">
        <v>788</v>
      </c>
      <c r="D156" s="46">
        <v>2.94</v>
      </c>
    </row>
    <row r="157" spans="3:4" ht="13.5" thickBot="1" x14ac:dyDescent="0.25">
      <c r="C157" s="45" t="s">
        <v>789</v>
      </c>
      <c r="D157" s="46">
        <v>2.92</v>
      </c>
    </row>
    <row r="158" spans="3:4" ht="23.25" thickBot="1" x14ac:dyDescent="0.25">
      <c r="C158" s="45" t="s">
        <v>790</v>
      </c>
      <c r="D158" s="46">
        <v>2.9</v>
      </c>
    </row>
    <row r="159" spans="3:4" ht="23.25" thickBot="1" x14ac:dyDescent="0.25">
      <c r="C159" s="45" t="s">
        <v>791</v>
      </c>
      <c r="D159" s="46">
        <v>2.84</v>
      </c>
    </row>
    <row r="160" spans="3:4" ht="23.25" thickBot="1" x14ac:dyDescent="0.25">
      <c r="C160" s="45" t="s">
        <v>792</v>
      </c>
      <c r="D160" s="46">
        <v>2.81</v>
      </c>
    </row>
    <row r="161" spans="3:4" ht="23.25" thickBot="1" x14ac:dyDescent="0.25">
      <c r="C161" s="45" t="s">
        <v>793</v>
      </c>
      <c r="D161" s="46">
        <v>2.8</v>
      </c>
    </row>
    <row r="162" spans="3:4" ht="23.25" thickBot="1" x14ac:dyDescent="0.25">
      <c r="C162" s="45" t="s">
        <v>794</v>
      </c>
      <c r="D162" s="46">
        <v>2.8</v>
      </c>
    </row>
    <row r="163" spans="3:4" ht="23.25" thickBot="1" x14ac:dyDescent="0.25">
      <c r="C163" s="45" t="s">
        <v>795</v>
      </c>
      <c r="D163" s="46">
        <v>2.75</v>
      </c>
    </row>
    <row r="164" spans="3:4" ht="23.25" thickBot="1" x14ac:dyDescent="0.25">
      <c r="C164" s="45" t="s">
        <v>796</v>
      </c>
      <c r="D164" s="46">
        <v>2.75</v>
      </c>
    </row>
    <row r="165" spans="3:4" ht="23.25" thickBot="1" x14ac:dyDescent="0.25">
      <c r="C165" s="45" t="s">
        <v>797</v>
      </c>
      <c r="D165" s="46">
        <v>2.75</v>
      </c>
    </row>
    <row r="166" spans="3:4" ht="23.25" thickBot="1" x14ac:dyDescent="0.25">
      <c r="C166" s="45" t="s">
        <v>798</v>
      </c>
      <c r="D166" s="46">
        <v>2.75</v>
      </c>
    </row>
    <row r="167" spans="3:4" ht="23.25" thickBot="1" x14ac:dyDescent="0.25">
      <c r="C167" s="45" t="s">
        <v>799</v>
      </c>
      <c r="D167" s="46">
        <v>2.67</v>
      </c>
    </row>
    <row r="168" spans="3:4" ht="23.25" thickBot="1" x14ac:dyDescent="0.25">
      <c r="C168" s="45" t="s">
        <v>800</v>
      </c>
      <c r="D168" s="46">
        <v>2.67</v>
      </c>
    </row>
    <row r="169" spans="3:4" ht="23.25" thickBot="1" x14ac:dyDescent="0.25">
      <c r="C169" s="45" t="s">
        <v>801</v>
      </c>
      <c r="D169" s="46">
        <v>2.64</v>
      </c>
    </row>
    <row r="170" spans="3:4" ht="23.25" thickBot="1" x14ac:dyDescent="0.25">
      <c r="C170" s="45" t="s">
        <v>802</v>
      </c>
      <c r="D170" s="46">
        <v>2.64</v>
      </c>
    </row>
    <row r="171" spans="3:4" ht="34.5" thickBot="1" x14ac:dyDescent="0.25">
      <c r="C171" s="45" t="s">
        <v>803</v>
      </c>
      <c r="D171" s="46">
        <v>2.58</v>
      </c>
    </row>
    <row r="172" spans="3:4" ht="23.25" thickBot="1" x14ac:dyDescent="0.25">
      <c r="C172" s="45" t="s">
        <v>804</v>
      </c>
      <c r="D172" s="46">
        <v>2.58</v>
      </c>
    </row>
    <row r="173" spans="3:4" ht="23.25" thickBot="1" x14ac:dyDescent="0.25">
      <c r="C173" s="45" t="s">
        <v>805</v>
      </c>
      <c r="D173" s="46">
        <v>2.58</v>
      </c>
    </row>
    <row r="174" spans="3:4" ht="13.5" thickBot="1" x14ac:dyDescent="0.25">
      <c r="C174" s="45" t="s">
        <v>806</v>
      </c>
      <c r="D174" s="46">
        <v>2.5099999999999998</v>
      </c>
    </row>
    <row r="175" spans="3:4" ht="23.25" thickBot="1" x14ac:dyDescent="0.25">
      <c r="C175" s="45" t="s">
        <v>807</v>
      </c>
      <c r="D175" s="46">
        <v>2.5</v>
      </c>
    </row>
    <row r="176" spans="3:4" ht="34.5" thickBot="1" x14ac:dyDescent="0.25">
      <c r="C176" s="45" t="s">
        <v>808</v>
      </c>
      <c r="D176" s="46">
        <v>2.5</v>
      </c>
    </row>
    <row r="177" spans="3:4" ht="23.25" thickBot="1" x14ac:dyDescent="0.25">
      <c r="C177" s="45" t="s">
        <v>809</v>
      </c>
      <c r="D177" s="46">
        <v>2.5</v>
      </c>
    </row>
    <row r="178" spans="3:4" ht="23.25" thickBot="1" x14ac:dyDescent="0.25">
      <c r="C178" s="45" t="s">
        <v>810</v>
      </c>
      <c r="D178" s="46">
        <v>2.5</v>
      </c>
    </row>
    <row r="179" spans="3:4" ht="23.25" thickBot="1" x14ac:dyDescent="0.25">
      <c r="C179" s="45" t="s">
        <v>811</v>
      </c>
      <c r="D179" s="46">
        <v>2.5</v>
      </c>
    </row>
    <row r="180" spans="3:4" ht="23.25" thickBot="1" x14ac:dyDescent="0.25">
      <c r="C180" s="45" t="s">
        <v>812</v>
      </c>
      <c r="D180" s="46">
        <v>2.5</v>
      </c>
    </row>
    <row r="181" spans="3:4" ht="23.25" thickBot="1" x14ac:dyDescent="0.25">
      <c r="C181" s="45" t="s">
        <v>813</v>
      </c>
      <c r="D181" s="46">
        <v>2.5</v>
      </c>
    </row>
    <row r="182" spans="3:4" ht="13.5" thickBot="1" x14ac:dyDescent="0.25">
      <c r="C182" s="45" t="s">
        <v>814</v>
      </c>
      <c r="D182" s="46">
        <v>2.5</v>
      </c>
    </row>
    <row r="183" spans="3:4" ht="23.25" thickBot="1" x14ac:dyDescent="0.25">
      <c r="C183" s="45" t="s">
        <v>815</v>
      </c>
      <c r="D183" s="46">
        <v>2.46</v>
      </c>
    </row>
    <row r="184" spans="3:4" ht="13.5" thickBot="1" x14ac:dyDescent="0.25">
      <c r="C184" s="45" t="s">
        <v>816</v>
      </c>
      <c r="D184" s="46">
        <v>2.44</v>
      </c>
    </row>
    <row r="185" spans="3:4" ht="23.25" thickBot="1" x14ac:dyDescent="0.25">
      <c r="C185" s="45" t="s">
        <v>817</v>
      </c>
      <c r="D185" s="46">
        <v>2.4300000000000002</v>
      </c>
    </row>
    <row r="186" spans="3:4" ht="23.25" thickBot="1" x14ac:dyDescent="0.25">
      <c r="C186" s="45" t="s">
        <v>818</v>
      </c>
      <c r="D186" s="46">
        <v>2.42</v>
      </c>
    </row>
    <row r="187" spans="3:4" ht="23.25" thickBot="1" x14ac:dyDescent="0.25">
      <c r="C187" s="45" t="s">
        <v>819</v>
      </c>
      <c r="D187" s="46">
        <v>2.4</v>
      </c>
    </row>
    <row r="188" spans="3:4" ht="13.5" thickBot="1" x14ac:dyDescent="0.25">
      <c r="C188" s="45" t="s">
        <v>820</v>
      </c>
      <c r="D188" s="46">
        <v>2.4</v>
      </c>
    </row>
    <row r="189" spans="3:4" ht="23.25" thickBot="1" x14ac:dyDescent="0.25">
      <c r="C189" s="45" t="s">
        <v>821</v>
      </c>
      <c r="D189" s="46">
        <v>2.36</v>
      </c>
    </row>
    <row r="190" spans="3:4" ht="23.25" thickBot="1" x14ac:dyDescent="0.25">
      <c r="C190" s="45" t="s">
        <v>822</v>
      </c>
      <c r="D190" s="46">
        <v>2.3199999999999998</v>
      </c>
    </row>
    <row r="191" spans="3:4" ht="13.5" thickBot="1" x14ac:dyDescent="0.25">
      <c r="C191" s="45" t="s">
        <v>823</v>
      </c>
      <c r="D191" s="46">
        <v>2.3199999999999998</v>
      </c>
    </row>
    <row r="192" spans="3:4" ht="13.5" thickBot="1" x14ac:dyDescent="0.25">
      <c r="C192" s="45" t="s">
        <v>824</v>
      </c>
      <c r="D192" s="46">
        <v>2.2999999999999998</v>
      </c>
    </row>
    <row r="193" spans="3:4" ht="13.5" thickBot="1" x14ac:dyDescent="0.25">
      <c r="C193" s="45" t="s">
        <v>825</v>
      </c>
      <c r="D193" s="46">
        <v>2.25</v>
      </c>
    </row>
    <row r="194" spans="3:4" ht="23.25" thickBot="1" x14ac:dyDescent="0.25">
      <c r="C194" s="45" t="s">
        <v>826</v>
      </c>
      <c r="D194" s="46">
        <v>2.23</v>
      </c>
    </row>
    <row r="195" spans="3:4" ht="23.25" thickBot="1" x14ac:dyDescent="0.25">
      <c r="C195" s="45" t="s">
        <v>827</v>
      </c>
      <c r="D195" s="46">
        <v>2.2000000000000002</v>
      </c>
    </row>
    <row r="196" spans="3:4" ht="23.25" thickBot="1" x14ac:dyDescent="0.25">
      <c r="C196" s="45" t="s">
        <v>828</v>
      </c>
      <c r="D196" s="46">
        <v>2.19</v>
      </c>
    </row>
    <row r="197" spans="3:4" ht="13.5" thickBot="1" x14ac:dyDescent="0.25">
      <c r="C197" s="45" t="s">
        <v>829</v>
      </c>
      <c r="D197" s="46">
        <v>2.17</v>
      </c>
    </row>
    <row r="198" spans="3:4" ht="23.25" thickBot="1" x14ac:dyDescent="0.25">
      <c r="C198" s="45" t="s">
        <v>830</v>
      </c>
      <c r="D198" s="46">
        <v>2.16</v>
      </c>
    </row>
    <row r="199" spans="3:4" ht="23.25" thickBot="1" x14ac:dyDescent="0.25">
      <c r="C199" s="45" t="s">
        <v>831</v>
      </c>
      <c r="D199" s="46">
        <v>2.11</v>
      </c>
    </row>
    <row r="200" spans="3:4" ht="23.25" thickBot="1" x14ac:dyDescent="0.25">
      <c r="C200" s="45" t="s">
        <v>832</v>
      </c>
      <c r="D200" s="46">
        <v>2.0499999999999998</v>
      </c>
    </row>
    <row r="201" spans="3:4" ht="23.25" thickBot="1" x14ac:dyDescent="0.25">
      <c r="C201" s="45" t="s">
        <v>833</v>
      </c>
      <c r="D201" s="46">
        <v>2.0099999999999998</v>
      </c>
    </row>
    <row r="202" spans="3:4" ht="23.25" thickBot="1" x14ac:dyDescent="0.25">
      <c r="C202" s="45" t="s">
        <v>834</v>
      </c>
      <c r="D202" s="46">
        <v>2.0099999999999998</v>
      </c>
    </row>
    <row r="203" spans="3:4" ht="23.25" thickBot="1" x14ac:dyDescent="0.25">
      <c r="C203" s="45" t="s">
        <v>835</v>
      </c>
      <c r="D203" s="46">
        <v>2</v>
      </c>
    </row>
    <row r="204" spans="3:4" ht="23.25" thickBot="1" x14ac:dyDescent="0.25">
      <c r="C204" s="45" t="s">
        <v>836</v>
      </c>
      <c r="D204" s="46">
        <v>2</v>
      </c>
    </row>
    <row r="205" spans="3:4" ht="23.25" thickBot="1" x14ac:dyDescent="0.25">
      <c r="C205" s="45" t="s">
        <v>837</v>
      </c>
      <c r="D205" s="46">
        <v>2</v>
      </c>
    </row>
    <row r="206" spans="3:4" ht="13.5" thickBot="1" x14ac:dyDescent="0.25">
      <c r="C206" s="45" t="s">
        <v>838</v>
      </c>
      <c r="D206" s="46">
        <v>2</v>
      </c>
    </row>
    <row r="207" spans="3:4" ht="23.25" thickBot="1" x14ac:dyDescent="0.25">
      <c r="C207" s="45" t="s">
        <v>839</v>
      </c>
      <c r="D207" s="46">
        <v>19.100000000000001</v>
      </c>
    </row>
    <row r="208" spans="3:4" ht="23.25" thickBot="1" x14ac:dyDescent="0.25">
      <c r="C208" s="45" t="s">
        <v>840</v>
      </c>
      <c r="D208" s="46">
        <v>18</v>
      </c>
    </row>
    <row r="209" spans="3:4" ht="13.5" thickBot="1" x14ac:dyDescent="0.25">
      <c r="C209" s="45" t="s">
        <v>841</v>
      </c>
      <c r="D209" s="46">
        <v>16.399999999999999</v>
      </c>
    </row>
    <row r="210" spans="3:4" ht="23.25" thickBot="1" x14ac:dyDescent="0.25">
      <c r="C210" s="45" t="s">
        <v>842</v>
      </c>
      <c r="D210" s="46">
        <v>16.399999999999999</v>
      </c>
    </row>
    <row r="211" spans="3:4" ht="23.25" thickBot="1" x14ac:dyDescent="0.25">
      <c r="C211" s="45" t="s">
        <v>843</v>
      </c>
      <c r="D211" s="46">
        <v>15.9</v>
      </c>
    </row>
    <row r="212" spans="3:4" ht="23.25" thickBot="1" x14ac:dyDescent="0.25">
      <c r="C212" s="45" t="s">
        <v>844</v>
      </c>
      <c r="D212" s="46">
        <v>15.8</v>
      </c>
    </row>
    <row r="213" spans="3:4" ht="23.25" thickBot="1" x14ac:dyDescent="0.25">
      <c r="C213" s="45" t="s">
        <v>845</v>
      </c>
      <c r="D213" s="46">
        <v>15.7</v>
      </c>
    </row>
    <row r="214" spans="3:4" ht="13.5" thickBot="1" x14ac:dyDescent="0.25">
      <c r="C214" s="45" t="s">
        <v>846</v>
      </c>
      <c r="D214" s="46">
        <v>15.6</v>
      </c>
    </row>
    <row r="215" spans="3:4" ht="13.5" thickBot="1" x14ac:dyDescent="0.25">
      <c r="C215" s="45" t="s">
        <v>847</v>
      </c>
      <c r="D215" s="46">
        <v>15.6</v>
      </c>
    </row>
    <row r="216" spans="3:4" ht="23.25" thickBot="1" x14ac:dyDescent="0.25">
      <c r="C216" s="45" t="s">
        <v>848</v>
      </c>
      <c r="D216" s="46">
        <v>15.6</v>
      </c>
    </row>
    <row r="217" spans="3:4" ht="23.25" thickBot="1" x14ac:dyDescent="0.25">
      <c r="C217" s="45" t="s">
        <v>849</v>
      </c>
      <c r="D217" s="46">
        <v>15.6</v>
      </c>
    </row>
    <row r="218" spans="3:4" ht="23.25" thickBot="1" x14ac:dyDescent="0.25">
      <c r="C218" s="45" t="s">
        <v>850</v>
      </c>
      <c r="D218" s="46">
        <v>15.3</v>
      </c>
    </row>
    <row r="219" spans="3:4" ht="23.25" thickBot="1" x14ac:dyDescent="0.25">
      <c r="C219" s="45" t="s">
        <v>851</v>
      </c>
      <c r="D219" s="46">
        <v>15.3</v>
      </c>
    </row>
    <row r="220" spans="3:4" ht="23.25" thickBot="1" x14ac:dyDescent="0.25">
      <c r="C220" s="45" t="s">
        <v>852</v>
      </c>
      <c r="D220" s="46">
        <v>14.5</v>
      </c>
    </row>
    <row r="221" spans="3:4" ht="23.25" thickBot="1" x14ac:dyDescent="0.25">
      <c r="C221" s="45" t="s">
        <v>853</v>
      </c>
      <c r="D221" s="46">
        <v>13.9</v>
      </c>
    </row>
    <row r="222" spans="3:4" ht="23.25" thickBot="1" x14ac:dyDescent="0.25">
      <c r="C222" s="45" t="s">
        <v>854</v>
      </c>
      <c r="D222" s="46">
        <v>13.8</v>
      </c>
    </row>
    <row r="223" spans="3:4" ht="23.25" thickBot="1" x14ac:dyDescent="0.25">
      <c r="C223" s="45" t="s">
        <v>855</v>
      </c>
      <c r="D223" s="46">
        <v>13.8</v>
      </c>
    </row>
    <row r="224" spans="3:4" ht="23.25" thickBot="1" x14ac:dyDescent="0.25">
      <c r="C224" s="45" t="s">
        <v>856</v>
      </c>
      <c r="D224" s="46">
        <v>13.8</v>
      </c>
    </row>
    <row r="225" spans="3:4" ht="13.5" thickBot="1" x14ac:dyDescent="0.25">
      <c r="C225" s="45" t="s">
        <v>857</v>
      </c>
      <c r="D225" s="46">
        <v>13.8</v>
      </c>
    </row>
    <row r="226" spans="3:4" ht="23.25" thickBot="1" x14ac:dyDescent="0.25">
      <c r="C226" s="45" t="s">
        <v>858</v>
      </c>
      <c r="D226" s="46">
        <v>13.8</v>
      </c>
    </row>
    <row r="227" spans="3:4" ht="23.25" thickBot="1" x14ac:dyDescent="0.25">
      <c r="C227" s="45" t="s">
        <v>859</v>
      </c>
      <c r="D227" s="46">
        <v>13.7</v>
      </c>
    </row>
    <row r="228" spans="3:4" ht="23.25" thickBot="1" x14ac:dyDescent="0.25">
      <c r="C228" s="45" t="s">
        <v>860</v>
      </c>
      <c r="D228" s="46">
        <v>13.7</v>
      </c>
    </row>
    <row r="229" spans="3:4" ht="23.25" thickBot="1" x14ac:dyDescent="0.25">
      <c r="C229" s="45" t="s">
        <v>861</v>
      </c>
      <c r="D229" s="46">
        <v>13.7</v>
      </c>
    </row>
    <row r="230" spans="3:4" ht="13.5" thickBot="1" x14ac:dyDescent="0.25">
      <c r="C230" s="45" t="s">
        <v>862</v>
      </c>
      <c r="D230" s="46">
        <v>13.2</v>
      </c>
    </row>
    <row r="231" spans="3:4" ht="23.25" thickBot="1" x14ac:dyDescent="0.25">
      <c r="C231" s="45" t="s">
        <v>863</v>
      </c>
      <c r="D231" s="46">
        <v>13.1</v>
      </c>
    </row>
    <row r="232" spans="3:4" ht="23.25" thickBot="1" x14ac:dyDescent="0.25">
      <c r="C232" s="45" t="s">
        <v>864</v>
      </c>
      <c r="D232" s="46">
        <v>12</v>
      </c>
    </row>
    <row r="233" spans="3:4" ht="23.25" thickBot="1" x14ac:dyDescent="0.25">
      <c r="C233" s="45" t="s">
        <v>865</v>
      </c>
      <c r="D233" s="46">
        <v>12</v>
      </c>
    </row>
    <row r="234" spans="3:4" ht="13.5" thickBot="1" x14ac:dyDescent="0.25">
      <c r="C234" s="45" t="s">
        <v>866</v>
      </c>
      <c r="D234" s="46">
        <v>11.6</v>
      </c>
    </row>
    <row r="235" spans="3:4" ht="13.5" thickBot="1" x14ac:dyDescent="0.25">
      <c r="C235" s="45" t="s">
        <v>867</v>
      </c>
      <c r="D235" s="46">
        <v>11.5</v>
      </c>
    </row>
    <row r="236" spans="3:4" ht="23.25" thickBot="1" x14ac:dyDescent="0.25">
      <c r="C236" s="45" t="s">
        <v>868</v>
      </c>
      <c r="D236" s="46">
        <v>11.4</v>
      </c>
    </row>
    <row r="237" spans="3:4" ht="23.25" thickBot="1" x14ac:dyDescent="0.25">
      <c r="C237" s="45" t="s">
        <v>869</v>
      </c>
      <c r="D237" s="46">
        <v>11.2</v>
      </c>
    </row>
    <row r="238" spans="3:4" ht="23.25" thickBot="1" x14ac:dyDescent="0.25">
      <c r="C238" s="45" t="s">
        <v>870</v>
      </c>
      <c r="D238" s="46">
        <v>10.9</v>
      </c>
    </row>
    <row r="239" spans="3:4" ht="13.5" thickBot="1" x14ac:dyDescent="0.25">
      <c r="C239" s="45" t="s">
        <v>871</v>
      </c>
      <c r="D239" s="46">
        <v>10.9</v>
      </c>
    </row>
    <row r="240" spans="3:4" ht="23.25" thickBot="1" x14ac:dyDescent="0.25">
      <c r="C240" s="45" t="s">
        <v>872</v>
      </c>
      <c r="D240" s="46">
        <v>10.8</v>
      </c>
    </row>
    <row r="241" spans="3:4" ht="23.25" thickBot="1" x14ac:dyDescent="0.25">
      <c r="C241" s="45" t="s">
        <v>873</v>
      </c>
      <c r="D241" s="46">
        <v>10.7</v>
      </c>
    </row>
    <row r="242" spans="3:4" ht="23.25" thickBot="1" x14ac:dyDescent="0.25">
      <c r="C242" s="45" t="s">
        <v>874</v>
      </c>
      <c r="D242" s="46">
        <v>10.6</v>
      </c>
    </row>
    <row r="243" spans="3:4" ht="23.25" thickBot="1" x14ac:dyDescent="0.25">
      <c r="C243" s="45" t="s">
        <v>875</v>
      </c>
      <c r="D243" s="46">
        <v>10.6</v>
      </c>
    </row>
    <row r="244" spans="3:4" ht="23.25" thickBot="1" x14ac:dyDescent="0.25">
      <c r="C244" s="45" t="s">
        <v>876</v>
      </c>
      <c r="D244" s="46">
        <v>10.5</v>
      </c>
    </row>
    <row r="245" spans="3:4" ht="23.25" thickBot="1" x14ac:dyDescent="0.25">
      <c r="C245" s="45" t="s">
        <v>877</v>
      </c>
      <c r="D245" s="46">
        <v>10.3</v>
      </c>
    </row>
    <row r="246" spans="3:4" ht="23.25" thickBot="1" x14ac:dyDescent="0.25">
      <c r="C246" s="45" t="s">
        <v>878</v>
      </c>
      <c r="D246" s="46">
        <v>10.199999999999999</v>
      </c>
    </row>
    <row r="247" spans="3:4" ht="23.25" thickBot="1" x14ac:dyDescent="0.25">
      <c r="C247" s="45" t="s">
        <v>879</v>
      </c>
      <c r="D247" s="46">
        <v>10.199999999999999</v>
      </c>
    </row>
    <row r="248" spans="3:4" ht="23.25" thickBot="1" x14ac:dyDescent="0.25">
      <c r="C248" s="45" t="s">
        <v>880</v>
      </c>
      <c r="D248" s="46">
        <v>10.199999999999999</v>
      </c>
    </row>
    <row r="249" spans="3:4" ht="23.25" thickBot="1" x14ac:dyDescent="0.25">
      <c r="C249" s="45" t="s">
        <v>881</v>
      </c>
      <c r="D249" s="46">
        <v>10</v>
      </c>
    </row>
    <row r="250" spans="3:4" ht="23.25" thickBot="1" x14ac:dyDescent="0.25">
      <c r="C250" s="45" t="s">
        <v>882</v>
      </c>
      <c r="D250" s="46">
        <v>10</v>
      </c>
    </row>
    <row r="251" spans="3:4" ht="13.5" thickBot="1" x14ac:dyDescent="0.25">
      <c r="C251" s="45" t="s">
        <v>883</v>
      </c>
      <c r="D251" s="46">
        <v>1.98</v>
      </c>
    </row>
    <row r="252" spans="3:4" ht="23.25" thickBot="1" x14ac:dyDescent="0.25">
      <c r="C252" s="45" t="s">
        <v>884</v>
      </c>
      <c r="D252" s="46">
        <v>1.95</v>
      </c>
    </row>
    <row r="253" spans="3:4" ht="23.25" thickBot="1" x14ac:dyDescent="0.25">
      <c r="C253" s="45" t="s">
        <v>885</v>
      </c>
      <c r="D253" s="46">
        <v>1.91</v>
      </c>
    </row>
    <row r="254" spans="3:4" ht="23.25" thickBot="1" x14ac:dyDescent="0.25">
      <c r="C254" s="45" t="s">
        <v>886</v>
      </c>
      <c r="D254" s="46">
        <v>1.88</v>
      </c>
    </row>
    <row r="255" spans="3:4" ht="23.25" thickBot="1" x14ac:dyDescent="0.25">
      <c r="C255" s="45" t="s">
        <v>887</v>
      </c>
      <c r="D255" s="46">
        <v>1.87</v>
      </c>
    </row>
    <row r="256" spans="3:4" ht="23.25" thickBot="1" x14ac:dyDescent="0.25">
      <c r="C256" s="45" t="s">
        <v>888</v>
      </c>
      <c r="D256" s="46">
        <v>1.85</v>
      </c>
    </row>
    <row r="257" spans="3:4" ht="23.25" thickBot="1" x14ac:dyDescent="0.25">
      <c r="C257" s="45" t="s">
        <v>889</v>
      </c>
      <c r="D257" s="46">
        <v>1.85</v>
      </c>
    </row>
    <row r="258" spans="3:4" ht="23.25" thickBot="1" x14ac:dyDescent="0.25">
      <c r="C258" s="45" t="s">
        <v>890</v>
      </c>
      <c r="D258" s="46">
        <v>1.81</v>
      </c>
    </row>
    <row r="259" spans="3:4" ht="13.5" thickBot="1" x14ac:dyDescent="0.25">
      <c r="C259" s="45" t="s">
        <v>891</v>
      </c>
      <c r="D259" s="46">
        <v>1.8</v>
      </c>
    </row>
    <row r="260" spans="3:4" ht="23.25" thickBot="1" x14ac:dyDescent="0.25">
      <c r="C260" s="45" t="s">
        <v>892</v>
      </c>
      <c r="D260" s="46">
        <v>1.76</v>
      </c>
    </row>
    <row r="261" spans="3:4" ht="23.25" thickBot="1" x14ac:dyDescent="0.25">
      <c r="C261" s="45" t="s">
        <v>893</v>
      </c>
      <c r="D261" s="46">
        <v>1.76</v>
      </c>
    </row>
    <row r="262" spans="3:4" ht="23.25" thickBot="1" x14ac:dyDescent="0.25">
      <c r="C262" s="45" t="s">
        <v>894</v>
      </c>
      <c r="D262" s="46">
        <v>1.76</v>
      </c>
    </row>
    <row r="263" spans="3:4" ht="23.25" thickBot="1" x14ac:dyDescent="0.25">
      <c r="C263" s="45" t="s">
        <v>895</v>
      </c>
      <c r="D263" s="46">
        <v>1.76</v>
      </c>
    </row>
    <row r="264" spans="3:4" ht="23.25" thickBot="1" x14ac:dyDescent="0.25">
      <c r="C264" s="45" t="s">
        <v>896</v>
      </c>
      <c r="D264" s="46">
        <v>1.76</v>
      </c>
    </row>
    <row r="265" spans="3:4" ht="23.25" thickBot="1" x14ac:dyDescent="0.25">
      <c r="C265" s="45" t="s">
        <v>897</v>
      </c>
      <c r="D265" s="46">
        <v>1.72</v>
      </c>
    </row>
    <row r="266" spans="3:4" ht="23.25" thickBot="1" x14ac:dyDescent="0.25">
      <c r="C266" s="45" t="s">
        <v>898</v>
      </c>
      <c r="D266" s="46">
        <v>1.7</v>
      </c>
    </row>
    <row r="267" spans="3:4" ht="13.5" thickBot="1" x14ac:dyDescent="0.25">
      <c r="C267" s="45" t="s">
        <v>899</v>
      </c>
      <c r="D267" s="46">
        <v>1.67</v>
      </c>
    </row>
    <row r="268" spans="3:4" ht="23.25" thickBot="1" x14ac:dyDescent="0.25">
      <c r="C268" s="45" t="s">
        <v>900</v>
      </c>
      <c r="D268" s="46">
        <v>1.67</v>
      </c>
    </row>
    <row r="269" spans="3:4" ht="23.25" thickBot="1" x14ac:dyDescent="0.25">
      <c r="C269" s="45" t="s">
        <v>901</v>
      </c>
      <c r="D269" s="46">
        <v>1.67</v>
      </c>
    </row>
    <row r="270" spans="3:4" ht="13.5" thickBot="1" x14ac:dyDescent="0.25">
      <c r="C270" s="45" t="s">
        <v>902</v>
      </c>
      <c r="D270" s="46">
        <v>1.67</v>
      </c>
    </row>
    <row r="271" spans="3:4" ht="23.25" thickBot="1" x14ac:dyDescent="0.25">
      <c r="C271" s="45" t="s">
        <v>903</v>
      </c>
      <c r="D271" s="46">
        <v>1.67</v>
      </c>
    </row>
    <row r="272" spans="3:4" ht="23.25" thickBot="1" x14ac:dyDescent="0.25">
      <c r="C272" s="45" t="s">
        <v>904</v>
      </c>
      <c r="D272" s="46">
        <v>1.67</v>
      </c>
    </row>
    <row r="273" spans="3:4" ht="23.25" thickBot="1" x14ac:dyDescent="0.25">
      <c r="C273" s="45" t="s">
        <v>905</v>
      </c>
      <c r="D273" s="46">
        <v>1.67</v>
      </c>
    </row>
    <row r="274" spans="3:4" ht="23.25" thickBot="1" x14ac:dyDescent="0.25">
      <c r="C274" s="45" t="s">
        <v>906</v>
      </c>
      <c r="D274" s="46">
        <v>1.66</v>
      </c>
    </row>
    <row r="275" spans="3:4" ht="23.25" thickBot="1" x14ac:dyDescent="0.25">
      <c r="C275" s="45" t="s">
        <v>907</v>
      </c>
      <c r="D275" s="46">
        <v>1.66</v>
      </c>
    </row>
    <row r="276" spans="3:4" ht="23.25" thickBot="1" x14ac:dyDescent="0.25">
      <c r="C276" s="45" t="s">
        <v>908</v>
      </c>
      <c r="D276" s="46">
        <v>1.63</v>
      </c>
    </row>
    <row r="277" spans="3:4" ht="13.5" thickBot="1" x14ac:dyDescent="0.25">
      <c r="C277" s="45" t="s">
        <v>909</v>
      </c>
      <c r="D277" s="46">
        <v>1.61</v>
      </c>
    </row>
    <row r="278" spans="3:4" ht="23.25" thickBot="1" x14ac:dyDescent="0.25">
      <c r="C278" s="45" t="s">
        <v>910</v>
      </c>
      <c r="D278" s="46">
        <v>1.6</v>
      </c>
    </row>
    <row r="279" spans="3:4" ht="23.25" thickBot="1" x14ac:dyDescent="0.25">
      <c r="C279" s="45" t="s">
        <v>911</v>
      </c>
      <c r="D279" s="46">
        <v>1.59</v>
      </c>
    </row>
    <row r="280" spans="3:4" ht="23.25" thickBot="1" x14ac:dyDescent="0.25">
      <c r="C280" s="45" t="s">
        <v>912</v>
      </c>
      <c r="D280" s="46">
        <v>1.55</v>
      </c>
    </row>
    <row r="281" spans="3:4" ht="13.5" thickBot="1" x14ac:dyDescent="0.25">
      <c r="C281" s="45" t="s">
        <v>913</v>
      </c>
      <c r="D281" s="46">
        <v>1.54</v>
      </c>
    </row>
    <row r="282" spans="3:4" ht="23.25" thickBot="1" x14ac:dyDescent="0.25">
      <c r="C282" s="45" t="s">
        <v>914</v>
      </c>
      <c r="D282" s="46">
        <v>1.53</v>
      </c>
    </row>
    <row r="283" spans="3:4" ht="23.25" thickBot="1" x14ac:dyDescent="0.25">
      <c r="C283" s="45" t="s">
        <v>915</v>
      </c>
      <c r="D283" s="46">
        <v>1.51</v>
      </c>
    </row>
    <row r="284" spans="3:4" ht="23.25" thickBot="1" x14ac:dyDescent="0.25">
      <c r="C284" s="45" t="s">
        <v>916</v>
      </c>
      <c r="D284" s="46">
        <v>1.5</v>
      </c>
    </row>
    <row r="285" spans="3:4" ht="23.25" thickBot="1" x14ac:dyDescent="0.25">
      <c r="C285" s="45" t="s">
        <v>917</v>
      </c>
      <c r="D285" s="46">
        <v>1.46</v>
      </c>
    </row>
    <row r="286" spans="3:4" ht="13.5" thickBot="1" x14ac:dyDescent="0.25">
      <c r="C286" s="45" t="s">
        <v>918</v>
      </c>
      <c r="D286" s="46">
        <v>1.43</v>
      </c>
    </row>
    <row r="287" spans="3:4" ht="13.5" thickBot="1" x14ac:dyDescent="0.25">
      <c r="C287" s="45" t="s">
        <v>919</v>
      </c>
      <c r="D287" s="46">
        <v>1.4</v>
      </c>
    </row>
    <row r="288" spans="3:4" ht="23.25" thickBot="1" x14ac:dyDescent="0.25">
      <c r="C288" s="45" t="s">
        <v>920</v>
      </c>
      <c r="D288" s="46">
        <v>1.4</v>
      </c>
    </row>
    <row r="289" spans="3:4" ht="23.25" thickBot="1" x14ac:dyDescent="0.25">
      <c r="C289" s="45" t="s">
        <v>921</v>
      </c>
      <c r="D289" s="46">
        <v>1.38</v>
      </c>
    </row>
    <row r="290" spans="3:4" ht="13.5" thickBot="1" x14ac:dyDescent="0.25">
      <c r="C290" s="45" t="s">
        <v>922</v>
      </c>
      <c r="D290" s="46">
        <v>1.36</v>
      </c>
    </row>
    <row r="291" spans="3:4" ht="23.25" thickBot="1" x14ac:dyDescent="0.25">
      <c r="C291" s="45" t="s">
        <v>923</v>
      </c>
      <c r="D291" s="46">
        <v>1.33</v>
      </c>
    </row>
    <row r="292" spans="3:4" ht="23.25" thickBot="1" x14ac:dyDescent="0.25">
      <c r="C292" s="45" t="s">
        <v>924</v>
      </c>
      <c r="D292" s="46">
        <v>1.31</v>
      </c>
    </row>
    <row r="293" spans="3:4" ht="23.25" thickBot="1" x14ac:dyDescent="0.25">
      <c r="C293" s="45" t="s">
        <v>925</v>
      </c>
      <c r="D293" s="46">
        <v>1.3</v>
      </c>
    </row>
    <row r="294" spans="3:4" ht="13.5" thickBot="1" x14ac:dyDescent="0.25">
      <c r="C294" s="45" t="s">
        <v>926</v>
      </c>
      <c r="D294" s="46">
        <v>1.29</v>
      </c>
    </row>
    <row r="295" spans="3:4" ht="23.25" thickBot="1" x14ac:dyDescent="0.25">
      <c r="C295" s="45" t="s">
        <v>927</v>
      </c>
      <c r="D295" s="46">
        <v>1.27</v>
      </c>
    </row>
    <row r="296" spans="3:4" ht="23.25" thickBot="1" x14ac:dyDescent="0.25">
      <c r="C296" s="45" t="s">
        <v>928</v>
      </c>
      <c r="D296" s="46">
        <v>1.25</v>
      </c>
    </row>
    <row r="297" spans="3:4" ht="23.25" thickBot="1" x14ac:dyDescent="0.25">
      <c r="C297" s="45" t="s">
        <v>929</v>
      </c>
      <c r="D297" s="46">
        <v>1.25</v>
      </c>
    </row>
    <row r="298" spans="3:4" ht="23.25" thickBot="1" x14ac:dyDescent="0.25">
      <c r="C298" s="45" t="s">
        <v>930</v>
      </c>
      <c r="D298" s="46">
        <v>1.25</v>
      </c>
    </row>
    <row r="299" spans="3:4" ht="23.25" thickBot="1" x14ac:dyDescent="0.25">
      <c r="C299" s="45" t="s">
        <v>931</v>
      </c>
      <c r="D299" s="46">
        <v>1.23</v>
      </c>
    </row>
    <row r="300" spans="3:4" ht="23.25" thickBot="1" x14ac:dyDescent="0.25">
      <c r="C300" s="45" t="s">
        <v>932</v>
      </c>
      <c r="D300" s="46">
        <v>1.22</v>
      </c>
    </row>
    <row r="301" spans="3:4" ht="23.25" thickBot="1" x14ac:dyDescent="0.25">
      <c r="C301" s="45" t="s">
        <v>933</v>
      </c>
      <c r="D301" s="46">
        <v>1.19</v>
      </c>
    </row>
    <row r="302" spans="3:4" ht="23.25" thickBot="1" x14ac:dyDescent="0.25">
      <c r="C302" s="45" t="s">
        <v>934</v>
      </c>
      <c r="D302" s="46">
        <v>1.18</v>
      </c>
    </row>
    <row r="303" spans="3:4" ht="13.5" thickBot="1" x14ac:dyDescent="0.25">
      <c r="C303" s="45" t="s">
        <v>935</v>
      </c>
      <c r="D303" s="46">
        <v>1.17</v>
      </c>
    </row>
    <row r="304" spans="3:4" ht="23.25" thickBot="1" x14ac:dyDescent="0.25">
      <c r="C304" s="45" t="s">
        <v>936</v>
      </c>
      <c r="D304" s="46">
        <v>1.1399999999999999</v>
      </c>
    </row>
    <row r="305" spans="3:4" ht="23.25" thickBot="1" x14ac:dyDescent="0.25">
      <c r="C305" s="45" t="s">
        <v>937</v>
      </c>
      <c r="D305" s="46">
        <v>1.1399999999999999</v>
      </c>
    </row>
    <row r="306" spans="3:4" ht="23.25" thickBot="1" x14ac:dyDescent="0.25">
      <c r="C306" s="45" t="s">
        <v>938</v>
      </c>
      <c r="D306" s="46">
        <v>1.1299999999999999</v>
      </c>
    </row>
    <row r="307" spans="3:4" ht="23.25" thickBot="1" x14ac:dyDescent="0.25">
      <c r="C307" s="45" t="s">
        <v>939</v>
      </c>
      <c r="D307" s="46">
        <v>1.1299999999999999</v>
      </c>
    </row>
    <row r="308" spans="3:4" ht="23.25" thickBot="1" x14ac:dyDescent="0.25">
      <c r="C308" s="45" t="s">
        <v>940</v>
      </c>
      <c r="D308" s="46">
        <v>1.1200000000000001</v>
      </c>
    </row>
    <row r="309" spans="3:4" ht="23.25" thickBot="1" x14ac:dyDescent="0.25">
      <c r="C309" s="45" t="s">
        <v>941</v>
      </c>
      <c r="D309" s="46">
        <v>1.1000000000000001</v>
      </c>
    </row>
    <row r="310" spans="3:4" ht="23.25" thickBot="1" x14ac:dyDescent="0.25">
      <c r="C310" s="45" t="s">
        <v>942</v>
      </c>
      <c r="D310" s="46">
        <v>1.1000000000000001</v>
      </c>
    </row>
    <row r="311" spans="3:4" ht="23.25" thickBot="1" x14ac:dyDescent="0.25">
      <c r="C311" s="45" t="s">
        <v>943</v>
      </c>
      <c r="D311" s="46">
        <v>1.1000000000000001</v>
      </c>
    </row>
    <row r="312" spans="3:4" ht="23.25" thickBot="1" x14ac:dyDescent="0.25">
      <c r="C312" s="45" t="s">
        <v>944</v>
      </c>
      <c r="D312" s="46">
        <v>1.1000000000000001</v>
      </c>
    </row>
    <row r="313" spans="3:4" ht="23.25" thickBot="1" x14ac:dyDescent="0.25">
      <c r="C313" s="45" t="s">
        <v>945</v>
      </c>
      <c r="D313" s="46">
        <v>1.0900000000000001</v>
      </c>
    </row>
    <row r="314" spans="3:4" ht="23.25" thickBot="1" x14ac:dyDescent="0.25">
      <c r="C314" s="45" t="s">
        <v>946</v>
      </c>
      <c r="D314" s="46">
        <v>1.08</v>
      </c>
    </row>
    <row r="315" spans="3:4" ht="13.5" thickBot="1" x14ac:dyDescent="0.25">
      <c r="C315" s="45" t="s">
        <v>947</v>
      </c>
      <c r="D315" s="46">
        <v>1.05</v>
      </c>
    </row>
    <row r="316" spans="3:4" ht="13.5" thickBot="1" x14ac:dyDescent="0.25">
      <c r="C316" s="45" t="s">
        <v>948</v>
      </c>
      <c r="D316" s="46">
        <v>1.03</v>
      </c>
    </row>
    <row r="317" spans="3:4" ht="23.25" thickBot="1" x14ac:dyDescent="0.25">
      <c r="C317" s="45" t="s">
        <v>949</v>
      </c>
      <c r="D317" s="46">
        <v>1.02</v>
      </c>
    </row>
    <row r="318" spans="3:4" ht="23.25" thickBot="1" x14ac:dyDescent="0.25">
      <c r="C318" s="45" t="s">
        <v>950</v>
      </c>
      <c r="D318" s="46">
        <v>1.02</v>
      </c>
    </row>
    <row r="319" spans="3:4" ht="23.25" thickBot="1" x14ac:dyDescent="0.25">
      <c r="C319" s="45" t="s">
        <v>951</v>
      </c>
      <c r="D319" s="46">
        <v>1.01</v>
      </c>
    </row>
    <row r="320" spans="3:4" ht="23.25" thickBot="1" x14ac:dyDescent="0.25">
      <c r="C320" s="45" t="s">
        <v>952</v>
      </c>
      <c r="D320" s="46">
        <v>1.01</v>
      </c>
    </row>
    <row r="321" spans="3:4" ht="23.25" thickBot="1" x14ac:dyDescent="0.25">
      <c r="C321" s="45" t="s">
        <v>953</v>
      </c>
      <c r="D321" s="46">
        <v>1.01</v>
      </c>
    </row>
    <row r="322" spans="3:4" ht="23.25" thickBot="1" x14ac:dyDescent="0.25">
      <c r="C322" s="45" t="s">
        <v>954</v>
      </c>
      <c r="D322" s="46">
        <v>1</v>
      </c>
    </row>
    <row r="323" spans="3:4" ht="23.25" thickBot="1" x14ac:dyDescent="0.25">
      <c r="C323" s="45" t="s">
        <v>955</v>
      </c>
      <c r="D323" s="46">
        <v>1</v>
      </c>
    </row>
    <row r="324" spans="3:4" ht="23.25" thickBot="1" x14ac:dyDescent="0.25">
      <c r="C324" s="45" t="s">
        <v>956</v>
      </c>
      <c r="D324" s="46">
        <v>0.97499999999999998</v>
      </c>
    </row>
    <row r="325" spans="3:4" ht="23.25" thickBot="1" x14ac:dyDescent="0.25">
      <c r="C325" s="45" t="s">
        <v>957</v>
      </c>
      <c r="D325" s="46">
        <v>0.96899999999999997</v>
      </c>
    </row>
    <row r="326" spans="3:4" ht="13.5" thickBot="1" x14ac:dyDescent="0.25">
      <c r="C326" s="45" t="s">
        <v>958</v>
      </c>
      <c r="D326" s="46">
        <v>0.96899999999999997</v>
      </c>
    </row>
    <row r="327" spans="3:4" ht="23.25" thickBot="1" x14ac:dyDescent="0.25">
      <c r="C327" s="45" t="s">
        <v>959</v>
      </c>
      <c r="D327" s="46">
        <v>0.93700000000000006</v>
      </c>
    </row>
    <row r="328" spans="3:4" ht="23.25" thickBot="1" x14ac:dyDescent="0.25">
      <c r="C328" s="45" t="s">
        <v>960</v>
      </c>
      <c r="D328" s="46">
        <v>0.93600000000000005</v>
      </c>
    </row>
    <row r="329" spans="3:4" ht="23.25" thickBot="1" x14ac:dyDescent="0.25">
      <c r="C329" s="45" t="s">
        <v>961</v>
      </c>
      <c r="D329" s="46">
        <v>0.93600000000000005</v>
      </c>
    </row>
    <row r="330" spans="3:4" ht="23.25" thickBot="1" x14ac:dyDescent="0.25">
      <c r="C330" s="45" t="s">
        <v>962</v>
      </c>
      <c r="D330" s="46">
        <v>0.93</v>
      </c>
    </row>
    <row r="331" spans="3:4" ht="23.25" thickBot="1" x14ac:dyDescent="0.25">
      <c r="C331" s="45" t="s">
        <v>963</v>
      </c>
      <c r="D331" s="46">
        <v>0.92300000000000004</v>
      </c>
    </row>
    <row r="332" spans="3:4" ht="23.25" thickBot="1" x14ac:dyDescent="0.25">
      <c r="C332" s="45" t="s">
        <v>964</v>
      </c>
      <c r="D332" s="46">
        <v>0.91</v>
      </c>
    </row>
    <row r="333" spans="3:4" ht="23.25" thickBot="1" x14ac:dyDescent="0.25">
      <c r="C333" s="45" t="s">
        <v>965</v>
      </c>
      <c r="D333" s="46">
        <v>0.90500000000000003</v>
      </c>
    </row>
    <row r="334" spans="3:4" ht="13.5" thickBot="1" x14ac:dyDescent="0.25">
      <c r="C334" s="45" t="s">
        <v>966</v>
      </c>
      <c r="D334" s="46">
        <v>0.90400000000000003</v>
      </c>
    </row>
    <row r="335" spans="3:4" ht="23.25" thickBot="1" x14ac:dyDescent="0.25">
      <c r="C335" s="45" t="s">
        <v>967</v>
      </c>
      <c r="D335" s="46">
        <v>0.9</v>
      </c>
    </row>
    <row r="336" spans="3:4" ht="23.25" thickBot="1" x14ac:dyDescent="0.25">
      <c r="C336" s="45" t="s">
        <v>968</v>
      </c>
      <c r="D336" s="46">
        <v>0.9</v>
      </c>
    </row>
    <row r="337" spans="3:4" ht="23.25" thickBot="1" x14ac:dyDescent="0.25">
      <c r="C337" s="45" t="s">
        <v>969</v>
      </c>
      <c r="D337" s="46">
        <v>0.89800000000000002</v>
      </c>
    </row>
    <row r="338" spans="3:4" ht="23.25" thickBot="1" x14ac:dyDescent="0.25">
      <c r="C338" s="45" t="s">
        <v>970</v>
      </c>
      <c r="D338" s="46">
        <v>0.89500000000000002</v>
      </c>
    </row>
    <row r="339" spans="3:4" ht="23.25" thickBot="1" x14ac:dyDescent="0.25">
      <c r="C339" s="45" t="s">
        <v>971</v>
      </c>
      <c r="D339" s="46">
        <v>0.89500000000000002</v>
      </c>
    </row>
    <row r="340" spans="3:4" ht="23.25" thickBot="1" x14ac:dyDescent="0.25">
      <c r="C340" s="45" t="s">
        <v>972</v>
      </c>
      <c r="D340" s="46">
        <v>0.88</v>
      </c>
    </row>
    <row r="341" spans="3:4" ht="23.25" thickBot="1" x14ac:dyDescent="0.25">
      <c r="C341" s="45" t="s">
        <v>973</v>
      </c>
      <c r="D341" s="46">
        <v>0.879</v>
      </c>
    </row>
    <row r="342" spans="3:4" ht="23.25" thickBot="1" x14ac:dyDescent="0.25">
      <c r="C342" s="45" t="s">
        <v>974</v>
      </c>
      <c r="D342" s="46">
        <v>0.86899999999999999</v>
      </c>
    </row>
    <row r="343" spans="3:4" ht="23.25" thickBot="1" x14ac:dyDescent="0.25">
      <c r="C343" s="45" t="s">
        <v>975</v>
      </c>
      <c r="D343" s="46">
        <v>0.86699999999999999</v>
      </c>
    </row>
    <row r="344" spans="3:4" ht="23.25" thickBot="1" x14ac:dyDescent="0.25">
      <c r="C344" s="45" t="s">
        <v>976</v>
      </c>
      <c r="D344" s="46">
        <v>0.86599999999999999</v>
      </c>
    </row>
    <row r="345" spans="3:4" ht="13.5" thickBot="1" x14ac:dyDescent="0.25">
      <c r="C345" s="45" t="s">
        <v>977</v>
      </c>
      <c r="D345" s="46">
        <v>0.86099999999999999</v>
      </c>
    </row>
    <row r="346" spans="3:4" ht="23.25" thickBot="1" x14ac:dyDescent="0.25">
      <c r="C346" s="45" t="s">
        <v>978</v>
      </c>
      <c r="D346" s="46">
        <v>0.85799999999999998</v>
      </c>
    </row>
    <row r="347" spans="3:4" ht="23.25" thickBot="1" x14ac:dyDescent="0.25">
      <c r="C347" s="45" t="s">
        <v>979</v>
      </c>
      <c r="D347" s="46">
        <v>0.84699999999999998</v>
      </c>
    </row>
    <row r="348" spans="3:4" ht="13.5" thickBot="1" x14ac:dyDescent="0.25">
      <c r="C348" s="45" t="s">
        <v>980</v>
      </c>
      <c r="D348" s="46">
        <v>0.83499999999999996</v>
      </c>
    </row>
    <row r="349" spans="3:4" ht="23.25" thickBot="1" x14ac:dyDescent="0.25">
      <c r="C349" s="45" t="s">
        <v>981</v>
      </c>
      <c r="D349" s="46">
        <v>0.83499999999999996</v>
      </c>
    </row>
    <row r="350" spans="3:4" ht="23.25" thickBot="1" x14ac:dyDescent="0.25">
      <c r="C350" s="45" t="s">
        <v>982</v>
      </c>
      <c r="D350" s="46">
        <v>0.83499999999999996</v>
      </c>
    </row>
    <row r="351" spans="3:4" ht="13.5" thickBot="1" x14ac:dyDescent="0.25">
      <c r="C351" s="45" t="s">
        <v>983</v>
      </c>
      <c r="D351" s="46">
        <v>0.79100000000000004</v>
      </c>
    </row>
    <row r="352" spans="3:4" ht="23.25" thickBot="1" x14ac:dyDescent="0.25">
      <c r="C352" s="45" t="s">
        <v>984</v>
      </c>
      <c r="D352" s="46">
        <v>0.78</v>
      </c>
    </row>
    <row r="353" spans="3:4" ht="23.25" thickBot="1" x14ac:dyDescent="0.25">
      <c r="C353" s="45" t="s">
        <v>985</v>
      </c>
      <c r="D353" s="46">
        <v>0.77100000000000002</v>
      </c>
    </row>
    <row r="354" spans="3:4" ht="13.5" thickBot="1" x14ac:dyDescent="0.25">
      <c r="C354" s="45" t="s">
        <v>986</v>
      </c>
      <c r="D354" s="46">
        <v>0.75</v>
      </c>
    </row>
    <row r="355" spans="3:4" ht="23.25" thickBot="1" x14ac:dyDescent="0.25">
      <c r="C355" s="45" t="s">
        <v>987</v>
      </c>
      <c r="D355" s="46">
        <v>0.745</v>
      </c>
    </row>
    <row r="356" spans="3:4" ht="23.25" thickBot="1" x14ac:dyDescent="0.25">
      <c r="C356" s="45" t="s">
        <v>988</v>
      </c>
      <c r="D356" s="46">
        <v>0.745</v>
      </c>
    </row>
    <row r="357" spans="3:4" ht="23.25" thickBot="1" x14ac:dyDescent="0.25">
      <c r="C357" s="45" t="s">
        <v>989</v>
      </c>
      <c r="D357" s="46">
        <v>0.71899999999999997</v>
      </c>
    </row>
    <row r="358" spans="3:4" ht="23.25" thickBot="1" x14ac:dyDescent="0.25">
      <c r="C358" s="45" t="s">
        <v>990</v>
      </c>
      <c r="D358" s="46">
        <v>0.71899999999999997</v>
      </c>
    </row>
    <row r="359" spans="3:4" ht="23.25" thickBot="1" x14ac:dyDescent="0.25">
      <c r="C359" s="45" t="s">
        <v>991</v>
      </c>
      <c r="D359" s="46">
        <v>0.71899999999999997</v>
      </c>
    </row>
    <row r="360" spans="3:4" ht="13.5" thickBot="1" x14ac:dyDescent="0.25">
      <c r="C360" s="45" t="s">
        <v>992</v>
      </c>
      <c r="D360" s="46">
        <v>0.71899999999999997</v>
      </c>
    </row>
    <row r="361" spans="3:4" ht="23.25" thickBot="1" x14ac:dyDescent="0.25">
      <c r="C361" s="45" t="s">
        <v>993</v>
      </c>
      <c r="D361" s="46">
        <v>0.71899999999999997</v>
      </c>
    </row>
    <row r="362" spans="3:4" ht="23.25" thickBot="1" x14ac:dyDescent="0.25">
      <c r="C362" s="45" t="s">
        <v>994</v>
      </c>
      <c r="D362" s="46">
        <v>0.71899999999999997</v>
      </c>
    </row>
    <row r="363" spans="3:4" ht="23.25" thickBot="1" x14ac:dyDescent="0.25">
      <c r="C363" s="45" t="s">
        <v>995</v>
      </c>
      <c r="D363" s="46">
        <v>0.71899999999999997</v>
      </c>
    </row>
    <row r="364" spans="3:4" ht="23.25" thickBot="1" x14ac:dyDescent="0.25">
      <c r="C364" s="45" t="s">
        <v>996</v>
      </c>
      <c r="D364" s="46">
        <v>0.71899999999999997</v>
      </c>
    </row>
    <row r="365" spans="3:4" ht="23.25" thickBot="1" x14ac:dyDescent="0.25">
      <c r="C365" s="45" t="s">
        <v>997</v>
      </c>
      <c r="D365" s="46">
        <v>0.71899999999999997</v>
      </c>
    </row>
    <row r="366" spans="3:4" ht="23.25" thickBot="1" x14ac:dyDescent="0.25">
      <c r="C366" s="45" t="s">
        <v>998</v>
      </c>
      <c r="D366" s="46">
        <v>0.71899999999999997</v>
      </c>
    </row>
    <row r="367" spans="3:4" ht="23.25" thickBot="1" x14ac:dyDescent="0.25">
      <c r="C367" s="45" t="s">
        <v>999</v>
      </c>
      <c r="D367" s="46">
        <v>0.71899999999999997</v>
      </c>
    </row>
    <row r="368" spans="3:4" ht="23.25" thickBot="1" x14ac:dyDescent="0.25">
      <c r="C368" s="45" t="s">
        <v>1000</v>
      </c>
      <c r="D368" s="46">
        <v>0.71899999999999997</v>
      </c>
    </row>
    <row r="369" spans="3:4" ht="23.25" thickBot="1" x14ac:dyDescent="0.25">
      <c r="C369" s="45" t="s">
        <v>1001</v>
      </c>
      <c r="D369" s="46">
        <v>0.71899999999999997</v>
      </c>
    </row>
    <row r="370" spans="3:4" ht="23.25" thickBot="1" x14ac:dyDescent="0.25">
      <c r="C370" s="45" t="s">
        <v>1002</v>
      </c>
      <c r="D370" s="46">
        <v>0.71899999999999997</v>
      </c>
    </row>
    <row r="371" spans="3:4" ht="23.25" thickBot="1" x14ac:dyDescent="0.25">
      <c r="C371" s="45" t="s">
        <v>1003</v>
      </c>
      <c r="D371" s="46">
        <v>0.71899999999999997</v>
      </c>
    </row>
    <row r="372" spans="3:4" ht="13.5" thickBot="1" x14ac:dyDescent="0.25">
      <c r="C372" s="45" t="s">
        <v>1004</v>
      </c>
      <c r="D372" s="46">
        <v>0.71899999999999997</v>
      </c>
    </row>
    <row r="373" spans="3:4" ht="23.25" thickBot="1" x14ac:dyDescent="0.25">
      <c r="C373" s="45" t="s">
        <v>1005</v>
      </c>
      <c r="D373" s="46">
        <v>0.71899999999999997</v>
      </c>
    </row>
    <row r="374" spans="3:4" ht="23.25" thickBot="1" x14ac:dyDescent="0.25">
      <c r="C374" s="45" t="s">
        <v>1006</v>
      </c>
      <c r="D374" s="46">
        <v>0.71899999999999997</v>
      </c>
    </row>
    <row r="375" spans="3:4" ht="23.25" thickBot="1" x14ac:dyDescent="0.25">
      <c r="C375" s="45" t="s">
        <v>1007</v>
      </c>
      <c r="D375" s="46">
        <v>0.71899999999999997</v>
      </c>
    </row>
    <row r="376" spans="3:4" ht="23.25" thickBot="1" x14ac:dyDescent="0.25">
      <c r="C376" s="45" t="s">
        <v>1008</v>
      </c>
      <c r="D376" s="46">
        <v>0.71899999999999997</v>
      </c>
    </row>
    <row r="377" spans="3:4" ht="13.5" thickBot="1" x14ac:dyDescent="0.25">
      <c r="C377" s="45" t="s">
        <v>1009</v>
      </c>
      <c r="D377" s="46">
        <v>0.71899999999999997</v>
      </c>
    </row>
    <row r="378" spans="3:4" ht="23.25" thickBot="1" x14ac:dyDescent="0.25">
      <c r="C378" s="45" t="s">
        <v>1010</v>
      </c>
      <c r="D378" s="46">
        <v>0.71899999999999997</v>
      </c>
    </row>
    <row r="379" spans="3:4" ht="23.25" thickBot="1" x14ac:dyDescent="0.25">
      <c r="C379" s="45" t="s">
        <v>1011</v>
      </c>
      <c r="D379" s="46">
        <v>0.71899999999999997</v>
      </c>
    </row>
    <row r="380" spans="3:4" ht="23.25" thickBot="1" x14ac:dyDescent="0.25">
      <c r="C380" s="45" t="s">
        <v>1012</v>
      </c>
      <c r="D380" s="46">
        <v>0.71899999999999997</v>
      </c>
    </row>
    <row r="381" spans="3:4" ht="23.25" thickBot="1" x14ac:dyDescent="0.25">
      <c r="C381" s="45" t="s">
        <v>1013</v>
      </c>
      <c r="D381" s="46">
        <v>0.71899999999999997</v>
      </c>
    </row>
    <row r="382" spans="3:4" ht="23.25" thickBot="1" x14ac:dyDescent="0.25">
      <c r="C382" s="45" t="s">
        <v>1014</v>
      </c>
      <c r="D382" s="46">
        <v>0.71899999999999997</v>
      </c>
    </row>
    <row r="383" spans="3:4" ht="23.25" thickBot="1" x14ac:dyDescent="0.25">
      <c r="C383" s="45" t="s">
        <v>1015</v>
      </c>
      <c r="D383" s="46">
        <v>0.71899999999999997</v>
      </c>
    </row>
    <row r="384" spans="3:4" ht="23.25" thickBot="1" x14ac:dyDescent="0.25">
      <c r="C384" s="45" t="s">
        <v>1016</v>
      </c>
      <c r="D384" s="46">
        <v>0.71899999999999997</v>
      </c>
    </row>
    <row r="385" spans="3:4" ht="23.25" thickBot="1" x14ac:dyDescent="0.25">
      <c r="C385" s="45" t="s">
        <v>1017</v>
      </c>
      <c r="D385" s="46">
        <v>0.71899999999999997</v>
      </c>
    </row>
    <row r="386" spans="3:4" ht="23.25" thickBot="1" x14ac:dyDescent="0.25">
      <c r="C386" s="45" t="s">
        <v>1018</v>
      </c>
      <c r="D386" s="46">
        <v>0.71899999999999997</v>
      </c>
    </row>
    <row r="387" spans="3:4" ht="23.25" thickBot="1" x14ac:dyDescent="0.25">
      <c r="C387" s="45" t="s">
        <v>1019</v>
      </c>
      <c r="D387" s="46">
        <v>0.71899999999999997</v>
      </c>
    </row>
    <row r="388" spans="3:4" ht="23.25" thickBot="1" x14ac:dyDescent="0.25">
      <c r="C388" s="45" t="s">
        <v>1020</v>
      </c>
      <c r="D388" s="46">
        <v>0.71899999999999997</v>
      </c>
    </row>
    <row r="389" spans="3:4" ht="34.5" thickBot="1" x14ac:dyDescent="0.25">
      <c r="C389" s="45" t="s">
        <v>1021</v>
      </c>
      <c r="D389" s="46">
        <v>0.67500000000000004</v>
      </c>
    </row>
    <row r="390" spans="3:4" ht="23.25" thickBot="1" x14ac:dyDescent="0.25">
      <c r="C390" s="45" t="s">
        <v>1022</v>
      </c>
      <c r="D390" s="46">
        <v>0.66</v>
      </c>
    </row>
    <row r="391" spans="3:4" ht="23.25" thickBot="1" x14ac:dyDescent="0.25">
      <c r="C391" s="45" t="s">
        <v>1023</v>
      </c>
      <c r="D391" s="46">
        <v>0.64100000000000001</v>
      </c>
    </row>
    <row r="392" spans="3:4" ht="23.25" thickBot="1" x14ac:dyDescent="0.25">
      <c r="C392" s="45" t="s">
        <v>1024</v>
      </c>
      <c r="D392" s="46">
        <v>0.64100000000000001</v>
      </c>
    </row>
    <row r="393" spans="3:4" ht="23.25" thickBot="1" x14ac:dyDescent="0.25">
      <c r="C393" s="45" t="s">
        <v>1025</v>
      </c>
      <c r="D393" s="46">
        <v>0.64100000000000001</v>
      </c>
    </row>
    <row r="394" spans="3:4" ht="13.5" thickBot="1" x14ac:dyDescent="0.25">
      <c r="C394" s="45" t="s">
        <v>1026</v>
      </c>
      <c r="D394" s="46">
        <v>0.64100000000000001</v>
      </c>
    </row>
    <row r="395" spans="3:4" ht="23.25" thickBot="1" x14ac:dyDescent="0.25">
      <c r="C395" s="45" t="s">
        <v>1027</v>
      </c>
      <c r="D395" s="46">
        <v>0.64100000000000001</v>
      </c>
    </row>
    <row r="396" spans="3:4" ht="13.5" thickBot="1" x14ac:dyDescent="0.25">
      <c r="C396" s="45" t="s">
        <v>1028</v>
      </c>
      <c r="D396" s="46">
        <v>0.64100000000000001</v>
      </c>
    </row>
    <row r="397" spans="3:4" ht="23.25" thickBot="1" x14ac:dyDescent="0.25">
      <c r="C397" s="45" t="s">
        <v>1029</v>
      </c>
      <c r="D397" s="46">
        <v>0.64100000000000001</v>
      </c>
    </row>
    <row r="398" spans="3:4" ht="23.25" thickBot="1" x14ac:dyDescent="0.25">
      <c r="C398" s="45" t="s">
        <v>1030</v>
      </c>
      <c r="D398" s="46">
        <v>0.64100000000000001</v>
      </c>
    </row>
    <row r="399" spans="3:4" ht="23.25" thickBot="1" x14ac:dyDescent="0.25">
      <c r="C399" s="45" t="s">
        <v>1031</v>
      </c>
      <c r="D399" s="46">
        <v>0.64100000000000001</v>
      </c>
    </row>
    <row r="400" spans="3:4" ht="23.25" thickBot="1" x14ac:dyDescent="0.25">
      <c r="C400" s="45" t="s">
        <v>1032</v>
      </c>
      <c r="D400" s="46">
        <v>0.64100000000000001</v>
      </c>
    </row>
    <row r="401" spans="3:4" ht="23.25" thickBot="1" x14ac:dyDescent="0.25">
      <c r="C401" s="45" t="s">
        <v>1033</v>
      </c>
      <c r="D401" s="46">
        <v>0.64100000000000001</v>
      </c>
    </row>
    <row r="402" spans="3:4" ht="23.25" thickBot="1" x14ac:dyDescent="0.25">
      <c r="C402" s="45" t="s">
        <v>1034</v>
      </c>
      <c r="D402" s="46">
        <v>0.64100000000000001</v>
      </c>
    </row>
    <row r="403" spans="3:4" ht="23.25" thickBot="1" x14ac:dyDescent="0.25">
      <c r="C403" s="45" t="s">
        <v>1035</v>
      </c>
      <c r="D403" s="46">
        <v>0.64100000000000001</v>
      </c>
    </row>
    <row r="404" spans="3:4" ht="23.25" thickBot="1" x14ac:dyDescent="0.25">
      <c r="C404" s="45" t="s">
        <v>1036</v>
      </c>
      <c r="D404" s="46">
        <v>0.64100000000000001</v>
      </c>
    </row>
    <row r="405" spans="3:4" ht="13.5" thickBot="1" x14ac:dyDescent="0.25">
      <c r="C405" s="45" t="s">
        <v>1037</v>
      </c>
      <c r="D405" s="46">
        <v>0.64100000000000001</v>
      </c>
    </row>
    <row r="406" spans="3:4" ht="13.5" thickBot="1" x14ac:dyDescent="0.25">
      <c r="C406" s="45" t="s">
        <v>1038</v>
      </c>
      <c r="D406" s="46">
        <v>0.64100000000000001</v>
      </c>
    </row>
    <row r="407" spans="3:4" ht="23.25" thickBot="1" x14ac:dyDescent="0.25">
      <c r="C407" s="45" t="s">
        <v>1039</v>
      </c>
      <c r="D407" s="46">
        <v>0.64100000000000001</v>
      </c>
    </row>
    <row r="408" spans="3:4" ht="23.25" thickBot="1" x14ac:dyDescent="0.25">
      <c r="C408" s="45" t="s">
        <v>1040</v>
      </c>
      <c r="D408" s="46">
        <v>0.625</v>
      </c>
    </row>
    <row r="409" spans="3:4" ht="23.25" thickBot="1" x14ac:dyDescent="0.25">
      <c r="C409" s="45" t="s">
        <v>1041</v>
      </c>
      <c r="D409" s="46">
        <v>0.45</v>
      </c>
    </row>
    <row r="410" spans="3:4" ht="23.25" thickBot="1" x14ac:dyDescent="0.25">
      <c r="C410" s="45" t="s">
        <v>1042</v>
      </c>
      <c r="D410" s="46">
        <v>0.45</v>
      </c>
    </row>
    <row r="411" spans="3:4" ht="13.5" thickBot="1" x14ac:dyDescent="0.25">
      <c r="C411" s="45" t="s">
        <v>1043</v>
      </c>
      <c r="D411" s="46">
        <v>0.44800000000000001</v>
      </c>
    </row>
    <row r="412" spans="3:4" ht="23.25" thickBot="1" x14ac:dyDescent="0.25">
      <c r="C412" s="45" t="s">
        <v>1044</v>
      </c>
      <c r="D412" s="46">
        <v>0.42799999999999999</v>
      </c>
    </row>
    <row r="413" spans="3:4" ht="13.5" thickBot="1" x14ac:dyDescent="0.25">
      <c r="C413" s="45" t="s">
        <v>1045</v>
      </c>
      <c r="D413" s="46">
        <v>0.42299999999999999</v>
      </c>
    </row>
    <row r="414" spans="3:4" ht="23.25" thickBot="1" x14ac:dyDescent="0.25">
      <c r="C414" s="45" t="s">
        <v>1046</v>
      </c>
      <c r="D414" s="46">
        <v>0.39800000000000002</v>
      </c>
    </row>
    <row r="415" spans="3:4" ht="23.25" thickBot="1" x14ac:dyDescent="0.25">
      <c r="C415" s="45" t="s">
        <v>1047</v>
      </c>
      <c r="D415" s="46">
        <v>0.39800000000000002</v>
      </c>
    </row>
    <row r="416" spans="3:4" ht="13.5" thickBot="1" x14ac:dyDescent="0.25">
      <c r="C416" s="45" t="s">
        <v>1048</v>
      </c>
      <c r="D416" s="46">
        <v>0.39800000000000002</v>
      </c>
    </row>
    <row r="417" spans="3:4" ht="23.25" thickBot="1" x14ac:dyDescent="0.25">
      <c r="C417" s="45" t="s">
        <v>1049</v>
      </c>
      <c r="D417" s="46">
        <v>0.39800000000000002</v>
      </c>
    </row>
    <row r="418" spans="3:4" ht="23.25" thickBot="1" x14ac:dyDescent="0.25">
      <c r="C418" s="45" t="s">
        <v>1050</v>
      </c>
      <c r="D418" s="46">
        <v>0.39800000000000002</v>
      </c>
    </row>
    <row r="419" spans="3:4" ht="23.25" thickBot="1" x14ac:dyDescent="0.25">
      <c r="C419" s="45" t="s">
        <v>1051</v>
      </c>
      <c r="D419" s="46">
        <v>0.39800000000000002</v>
      </c>
    </row>
    <row r="420" spans="3:4" ht="23.25" thickBot="1" x14ac:dyDescent="0.25">
      <c r="C420" s="45" t="s">
        <v>1052</v>
      </c>
      <c r="D420" s="46">
        <v>0.39800000000000002</v>
      </c>
    </row>
    <row r="421" spans="3:4" ht="23.25" thickBot="1" x14ac:dyDescent="0.25">
      <c r="C421" s="45" t="s">
        <v>1053</v>
      </c>
      <c r="D421" s="46">
        <v>0.39800000000000002</v>
      </c>
    </row>
    <row r="422" spans="3:4" ht="23.25" thickBot="1" x14ac:dyDescent="0.25">
      <c r="C422" s="45" t="s">
        <v>1054</v>
      </c>
      <c r="D422" s="46">
        <v>0.39800000000000002</v>
      </c>
    </row>
    <row r="423" spans="3:4" ht="13.5" thickBot="1" x14ac:dyDescent="0.25">
      <c r="C423" s="45" t="s">
        <v>1055</v>
      </c>
      <c r="D423" s="46">
        <v>0.39800000000000002</v>
      </c>
    </row>
    <row r="424" spans="3:4" ht="13.5" thickBot="1" x14ac:dyDescent="0.25">
      <c r="C424" s="45" t="s">
        <v>1056</v>
      </c>
      <c r="D424" s="46">
        <v>0.39800000000000002</v>
      </c>
    </row>
    <row r="425" spans="3:4" ht="23.25" thickBot="1" x14ac:dyDescent="0.25">
      <c r="C425" s="45" t="s">
        <v>1057</v>
      </c>
      <c r="D425" s="46">
        <v>0.39800000000000002</v>
      </c>
    </row>
    <row r="426" spans="3:4" ht="23.25" thickBot="1" x14ac:dyDescent="0.25">
      <c r="C426" s="45" t="s">
        <v>1058</v>
      </c>
      <c r="D426" s="46">
        <v>0.39800000000000002</v>
      </c>
    </row>
    <row r="427" spans="3:4" ht="23.25" thickBot="1" x14ac:dyDescent="0.25">
      <c r="C427" s="45" t="s">
        <v>1059</v>
      </c>
      <c r="D427" s="46">
        <v>0.39800000000000002</v>
      </c>
    </row>
    <row r="428" spans="3:4" ht="23.25" thickBot="1" x14ac:dyDescent="0.25">
      <c r="C428" s="45" t="s">
        <v>1060</v>
      </c>
      <c r="D428" s="46">
        <v>0.39800000000000002</v>
      </c>
    </row>
    <row r="429" spans="3:4" ht="23.25" thickBot="1" x14ac:dyDescent="0.25">
      <c r="C429" s="45" t="s">
        <v>1061</v>
      </c>
      <c r="D429" s="46">
        <v>0.39800000000000002</v>
      </c>
    </row>
    <row r="430" spans="3:4" ht="23.25" thickBot="1" x14ac:dyDescent="0.25">
      <c r="C430" s="45" t="s">
        <v>1062</v>
      </c>
      <c r="D430" s="46">
        <v>0.39800000000000002</v>
      </c>
    </row>
    <row r="431" spans="3:4" ht="23.25" thickBot="1" x14ac:dyDescent="0.25">
      <c r="C431" s="45" t="s">
        <v>1063</v>
      </c>
      <c r="D431" s="46">
        <v>0.39800000000000002</v>
      </c>
    </row>
    <row r="432" spans="3:4" ht="23.25" thickBot="1" x14ac:dyDescent="0.25">
      <c r="C432" s="45" t="s">
        <v>1064</v>
      </c>
      <c r="D432" s="46">
        <v>0.39800000000000002</v>
      </c>
    </row>
    <row r="433" spans="3:4" ht="23.25" thickBot="1" x14ac:dyDescent="0.25">
      <c r="C433" s="45" t="s">
        <v>1065</v>
      </c>
      <c r="D433" s="46">
        <v>0.39800000000000002</v>
      </c>
    </row>
    <row r="434" spans="3:4" ht="34.5" thickBot="1" x14ac:dyDescent="0.25">
      <c r="C434" s="45" t="s">
        <v>1066</v>
      </c>
      <c r="D434" s="46">
        <v>0.39800000000000002</v>
      </c>
    </row>
    <row r="435" spans="3:4" ht="13.5" thickBot="1" x14ac:dyDescent="0.25">
      <c r="C435" s="45" t="s">
        <v>1067</v>
      </c>
      <c r="D435" s="46">
        <v>0.39800000000000002</v>
      </c>
    </row>
    <row r="436" spans="3:4" ht="23.25" thickBot="1" x14ac:dyDescent="0.25">
      <c r="C436" s="45" t="s">
        <v>1068</v>
      </c>
      <c r="D436" s="46">
        <v>0.39800000000000002</v>
      </c>
    </row>
    <row r="437" spans="3:4" ht="23.25" thickBot="1" x14ac:dyDescent="0.25">
      <c r="C437" s="45" t="s">
        <v>1069</v>
      </c>
      <c r="D437" s="46">
        <v>0.39800000000000002</v>
      </c>
    </row>
    <row r="438" spans="3:4" ht="23.25" thickBot="1" x14ac:dyDescent="0.25">
      <c r="C438" s="45" t="s">
        <v>1070</v>
      </c>
      <c r="D438" s="46">
        <v>0.39800000000000002</v>
      </c>
    </row>
    <row r="439" spans="3:4" ht="23.25" thickBot="1" x14ac:dyDescent="0.25">
      <c r="C439" s="45" t="s">
        <v>1071</v>
      </c>
      <c r="D439" s="46">
        <v>0.39800000000000002</v>
      </c>
    </row>
    <row r="440" spans="3:4" ht="23.25" thickBot="1" x14ac:dyDescent="0.25">
      <c r="C440" s="45" t="s">
        <v>1072</v>
      </c>
      <c r="D440" s="46">
        <v>0.39800000000000002</v>
      </c>
    </row>
    <row r="441" spans="3:4" ht="23.25" thickBot="1" x14ac:dyDescent="0.25">
      <c r="C441" s="45" t="s">
        <v>1073</v>
      </c>
      <c r="D441" s="46">
        <v>0.39800000000000002</v>
      </c>
    </row>
    <row r="442" spans="3:4" ht="23.25" thickBot="1" x14ac:dyDescent="0.25">
      <c r="C442" s="45" t="s">
        <v>1074</v>
      </c>
      <c r="D442" s="46">
        <v>0.39800000000000002</v>
      </c>
    </row>
    <row r="443" spans="3:4" ht="23.25" thickBot="1" x14ac:dyDescent="0.25">
      <c r="C443" s="45" t="s">
        <v>1075</v>
      </c>
      <c r="D443" s="46">
        <v>0.39800000000000002</v>
      </c>
    </row>
    <row r="444" spans="3:4" ht="13.5" thickBot="1" x14ac:dyDescent="0.25">
      <c r="C444" s="45" t="s">
        <v>1076</v>
      </c>
      <c r="D444" s="46">
        <v>0.39800000000000002</v>
      </c>
    </row>
    <row r="445" spans="3:4" ht="23.25" thickBot="1" x14ac:dyDescent="0.25">
      <c r="C445" s="45" t="s">
        <v>1077</v>
      </c>
      <c r="D445" s="46">
        <v>0.39600000000000002</v>
      </c>
    </row>
    <row r="446" spans="3:4" ht="23.25" thickBot="1" x14ac:dyDescent="0.25">
      <c r="C446" s="45" t="s">
        <v>1078</v>
      </c>
      <c r="D446" s="46">
        <v>0.38900000000000001</v>
      </c>
    </row>
    <row r="447" spans="3:4" ht="13.5" thickBot="1" x14ac:dyDescent="0.25">
      <c r="C447" s="47"/>
      <c r="D447" s="48"/>
    </row>
    <row r="448" spans="3:4" x14ac:dyDescent="0.2">
      <c r="C448" s="78"/>
      <c r="D448" s="78"/>
    </row>
    <row r="449" spans="3:4" ht="21" customHeight="1" x14ac:dyDescent="0.2">
      <c r="C449" s="79"/>
      <c r="D449" s="79"/>
    </row>
    <row r="450" spans="3:4" ht="13.5" thickBot="1" x14ac:dyDescent="0.25">
      <c r="C450" s="80"/>
      <c r="D450" s="80"/>
    </row>
    <row r="451" spans="3:4" ht="22.5" customHeight="1" thickBot="1" x14ac:dyDescent="0.25">
      <c r="C451" s="49"/>
    </row>
    <row r="452" spans="3:4" ht="13.5" thickBot="1" x14ac:dyDescent="0.25">
      <c r="C452" s="43"/>
    </row>
    <row r="453" spans="3:4" ht="13.5" thickBot="1" x14ac:dyDescent="0.25">
      <c r="C453" s="45"/>
    </row>
    <row r="454" spans="3:4" ht="13.5" thickBot="1" x14ac:dyDescent="0.25">
      <c r="C454" s="43"/>
    </row>
    <row r="455" spans="3:4" ht="13.5" thickBot="1" x14ac:dyDescent="0.25">
      <c r="C455" s="45"/>
    </row>
    <row r="456" spans="3:4" ht="13.5" thickBot="1" x14ac:dyDescent="0.25">
      <c r="C456" s="45"/>
    </row>
    <row r="457" spans="3:4" ht="13.5" thickBot="1" x14ac:dyDescent="0.25">
      <c r="C457" s="45"/>
    </row>
    <row r="458" spans="3:4" ht="13.5" thickBot="1" x14ac:dyDescent="0.25">
      <c r="C458" s="45"/>
    </row>
    <row r="459" spans="3:4" ht="13.5" thickBot="1" x14ac:dyDescent="0.25">
      <c r="C459" s="47"/>
    </row>
    <row r="460" spans="3:4" ht="13.5" thickBot="1" x14ac:dyDescent="0.25">
      <c r="C460" s="45"/>
    </row>
    <row r="461" spans="3:4" ht="13.5" thickBot="1" x14ac:dyDescent="0.25">
      <c r="C461" s="45"/>
    </row>
    <row r="462" spans="3:4" ht="13.5" thickBot="1" x14ac:dyDescent="0.25">
      <c r="C462" s="45"/>
    </row>
    <row r="463" spans="3:4" ht="13.5" thickBot="1" x14ac:dyDescent="0.25">
      <c r="C463" s="47"/>
    </row>
    <row r="464" spans="3:4" ht="13.5" thickBot="1" x14ac:dyDescent="0.25">
      <c r="C464" s="45"/>
    </row>
    <row r="465" spans="3:3" ht="13.5" thickBot="1" x14ac:dyDescent="0.25">
      <c r="C465" s="45"/>
    </row>
    <row r="466" spans="3:3" ht="13.5" thickBot="1" x14ac:dyDescent="0.25">
      <c r="C466" s="45"/>
    </row>
    <row r="467" spans="3:3" ht="13.5" thickBot="1" x14ac:dyDescent="0.25">
      <c r="C467" s="45"/>
    </row>
    <row r="468" spans="3:3" ht="13.5" thickBot="1" x14ac:dyDescent="0.25">
      <c r="C468" s="45"/>
    </row>
    <row r="469" spans="3:3" ht="13.5" thickBot="1" x14ac:dyDescent="0.25">
      <c r="C469" s="45"/>
    </row>
    <row r="470" spans="3:3" ht="13.5" thickBot="1" x14ac:dyDescent="0.25">
      <c r="C470" s="45"/>
    </row>
    <row r="471" spans="3:3" ht="13.5" thickBot="1" x14ac:dyDescent="0.25">
      <c r="C471" s="45"/>
    </row>
    <row r="472" spans="3:3" ht="13.5" thickBot="1" x14ac:dyDescent="0.25">
      <c r="C472" s="45"/>
    </row>
    <row r="473" spans="3:3" ht="13.5" thickBot="1" x14ac:dyDescent="0.25">
      <c r="C473" s="45"/>
    </row>
    <row r="474" spans="3:3" ht="13.5" thickBot="1" x14ac:dyDescent="0.25">
      <c r="C474" s="45"/>
    </row>
    <row r="475" spans="3:3" ht="13.5" thickBot="1" x14ac:dyDescent="0.25">
      <c r="C475" s="45"/>
    </row>
    <row r="476" spans="3:3" ht="13.5" thickBot="1" x14ac:dyDescent="0.25">
      <c r="C476" s="45"/>
    </row>
    <row r="477" spans="3:3" ht="13.5" thickBot="1" x14ac:dyDescent="0.25">
      <c r="C477" s="45"/>
    </row>
    <row r="478" spans="3:3" ht="13.5" thickBot="1" x14ac:dyDescent="0.25">
      <c r="C478" s="45"/>
    </row>
    <row r="479" spans="3:3" ht="13.5" thickBot="1" x14ac:dyDescent="0.25">
      <c r="C479" s="45"/>
    </row>
    <row r="480" spans="3:3" ht="13.5" thickBot="1" x14ac:dyDescent="0.25">
      <c r="C480" s="45"/>
    </row>
    <row r="481" spans="3:4" ht="13.5" thickBot="1" x14ac:dyDescent="0.25">
      <c r="C481" s="45"/>
    </row>
    <row r="482" spans="3:4" ht="13.5" thickBot="1" x14ac:dyDescent="0.25">
      <c r="C482" s="45"/>
    </row>
    <row r="483" spans="3:4" ht="13.5" thickBot="1" x14ac:dyDescent="0.25">
      <c r="C483" s="81"/>
      <c r="D483" s="81"/>
    </row>
    <row r="484" spans="3:4" ht="13.5" thickBot="1" x14ac:dyDescent="0.25">
      <c r="C484" s="82"/>
      <c r="D484" s="82"/>
    </row>
    <row r="485" spans="3:4" ht="13.5" thickBot="1" x14ac:dyDescent="0.25">
      <c r="C485" s="43" t="s">
        <v>11</v>
      </c>
      <c r="D485" s="44" t="s">
        <v>1079</v>
      </c>
    </row>
    <row r="486" spans="3:4" ht="23.25" thickBot="1" x14ac:dyDescent="0.25">
      <c r="C486" s="45" t="s">
        <v>785</v>
      </c>
      <c r="D486" s="46" t="s">
        <v>1080</v>
      </c>
    </row>
    <row r="487" spans="3:4" ht="23.25" thickBot="1" x14ac:dyDescent="0.25">
      <c r="C487" s="45" t="s">
        <v>839</v>
      </c>
      <c r="D487" s="46" t="s">
        <v>1081</v>
      </c>
    </row>
    <row r="488" spans="3:4" ht="23.25" thickBot="1" x14ac:dyDescent="0.25">
      <c r="C488" s="45" t="s">
        <v>840</v>
      </c>
      <c r="D488" s="46" t="s">
        <v>358</v>
      </c>
    </row>
    <row r="489" spans="3:4" ht="23.25" thickBot="1" x14ac:dyDescent="0.25">
      <c r="C489" s="45" t="s">
        <v>842</v>
      </c>
      <c r="D489" s="46" t="s">
        <v>349</v>
      </c>
    </row>
    <row r="490" spans="3:4" ht="23.25" thickBot="1" x14ac:dyDescent="0.25">
      <c r="C490" s="45" t="s">
        <v>841</v>
      </c>
      <c r="D490" s="46" t="s">
        <v>365</v>
      </c>
    </row>
    <row r="491" spans="3:4" ht="23.25" thickBot="1" x14ac:dyDescent="0.25">
      <c r="C491" s="45" t="s">
        <v>843</v>
      </c>
      <c r="D491" s="46" t="s">
        <v>1082</v>
      </c>
    </row>
    <row r="492" spans="3:4" ht="23.25" thickBot="1" x14ac:dyDescent="0.25">
      <c r="C492" s="47" t="s">
        <v>844</v>
      </c>
      <c r="D492" s="48" t="s">
        <v>1083</v>
      </c>
    </row>
    <row r="493" spans="3:4" ht="23.25" thickBot="1" x14ac:dyDescent="0.25">
      <c r="C493" s="45" t="s">
        <v>845</v>
      </c>
      <c r="D493" s="46" t="s">
        <v>367</v>
      </c>
    </row>
    <row r="494" spans="3:4" ht="23.25" thickBot="1" x14ac:dyDescent="0.25">
      <c r="C494" s="47" t="s">
        <v>849</v>
      </c>
      <c r="D494" s="48" t="s">
        <v>1084</v>
      </c>
    </row>
    <row r="495" spans="3:4" ht="23.25" thickBot="1" x14ac:dyDescent="0.25">
      <c r="C495" s="43" t="s">
        <v>848</v>
      </c>
      <c r="D495" s="44" t="s">
        <v>1085</v>
      </c>
    </row>
    <row r="496" spans="3:4" ht="13.5" thickBot="1" x14ac:dyDescent="0.25">
      <c r="C496" s="45" t="s">
        <v>846</v>
      </c>
      <c r="D496" s="46" t="s">
        <v>1086</v>
      </c>
    </row>
    <row r="497" spans="3:4" ht="13.5" thickBot="1" x14ac:dyDescent="0.25">
      <c r="C497" s="45" t="s">
        <v>847</v>
      </c>
      <c r="D497" s="46" t="s">
        <v>1087</v>
      </c>
    </row>
    <row r="498" spans="3:4" ht="23.25" thickBot="1" x14ac:dyDescent="0.25">
      <c r="C498" s="45" t="s">
        <v>850</v>
      </c>
      <c r="D498" s="46" t="s">
        <v>1081</v>
      </c>
    </row>
    <row r="499" spans="3:4" ht="23.25" thickBot="1" x14ac:dyDescent="0.25">
      <c r="C499" s="45" t="s">
        <v>851</v>
      </c>
      <c r="D499" s="46" t="s">
        <v>367</v>
      </c>
    </row>
    <row r="500" spans="3:4" ht="23.25" thickBot="1" x14ac:dyDescent="0.25">
      <c r="C500" s="45" t="s">
        <v>852</v>
      </c>
      <c r="D500" s="46" t="s">
        <v>1088</v>
      </c>
    </row>
    <row r="501" spans="3:4" ht="23.25" thickBot="1" x14ac:dyDescent="0.25">
      <c r="C501" s="45" t="s">
        <v>853</v>
      </c>
      <c r="D501" s="46" t="s">
        <v>1089</v>
      </c>
    </row>
    <row r="502" spans="3:4" x14ac:dyDescent="0.2">
      <c r="C502" s="83"/>
      <c r="D502" s="83"/>
    </row>
  </sheetData>
  <mergeCells count="6">
    <mergeCell ref="C502:D502"/>
    <mergeCell ref="C448:D448"/>
    <mergeCell ref="C449:D449"/>
    <mergeCell ref="C450:D450"/>
    <mergeCell ref="C483:D483"/>
    <mergeCell ref="C484:D484"/>
  </mergeCells>
  <conditionalFormatting sqref="D5">
    <cfRule type="dataBar" priority="2">
      <formula>MAX(IF(ISBLANK($D$5:$D$5), "", IF(ISERROR($D$5:$D$5), "", $D$5:$D$5)))</formula>
      <dataBar>
        <cfvo type="min"/>
        <cfvo type="max"/>
        <color rgb="FF638EC6"/>
      </dataBar>
    </cfRule>
  </conditionalFormatting>
  <conditionalFormatting sqref="D5">
    <cfRule type="dataBar" priority="1">
      <formula>MAX(IF(ISBLANK($D$5:$D$5), "", IF(ISERROR($D$5:$D$5), "", $D$5:$D$5)))</formula>
      <dataBar>
        <cfvo type="min"/>
        <cfvo type="max"/>
        <color rgb="FF63C384"/>
      </dataBar>
    </cfRule>
  </conditionalFormatting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28A2A-EE3B-49C1-B2CA-734491D57AC4}">
  <sheetPr codeName="Sheet26"/>
  <dimension ref="D1:I16"/>
  <sheetViews>
    <sheetView topLeftCell="D1" workbookViewId="0">
      <selection activeCell="Q7" sqref="Q7"/>
    </sheetView>
  </sheetViews>
  <sheetFormatPr defaultRowHeight="15" x14ac:dyDescent="0.25"/>
  <cols>
    <col min="5" max="5" width="20.28515625" customWidth="1"/>
    <col min="7" max="7" width="10.28515625" customWidth="1"/>
    <col min="8" max="8" width="15.5703125" customWidth="1"/>
  </cols>
  <sheetData>
    <row r="1" spans="4:9" x14ac:dyDescent="0.25">
      <c r="D1" s="5" t="s">
        <v>1090</v>
      </c>
      <c r="F1" s="5" t="s">
        <v>1091</v>
      </c>
      <c r="G1" s="5"/>
      <c r="I1" s="5" t="s">
        <v>1092</v>
      </c>
    </row>
    <row r="2" spans="4:9" x14ac:dyDescent="0.25">
      <c r="D2" t="s">
        <v>18</v>
      </c>
      <c r="E2" t="s">
        <v>1093</v>
      </c>
      <c r="F2" t="s">
        <v>18</v>
      </c>
      <c r="G2" t="s">
        <v>1093</v>
      </c>
      <c r="H2" t="s">
        <v>18</v>
      </c>
      <c r="I2" t="s">
        <v>1093</v>
      </c>
    </row>
    <row r="3" spans="4:9" x14ac:dyDescent="0.25">
      <c r="D3">
        <v>2000</v>
      </c>
      <c r="E3">
        <v>-5</v>
      </c>
      <c r="F3">
        <v>2000</v>
      </c>
      <c r="G3">
        <v>-5</v>
      </c>
      <c r="H3">
        <v>2000</v>
      </c>
      <c r="I3">
        <v>-5</v>
      </c>
    </row>
    <row r="4" spans="4:9" x14ac:dyDescent="0.25">
      <c r="D4">
        <v>2001</v>
      </c>
      <c r="E4">
        <v>56</v>
      </c>
      <c r="F4">
        <v>2001</v>
      </c>
      <c r="G4">
        <v>56</v>
      </c>
      <c r="H4">
        <v>2001</v>
      </c>
      <c r="I4">
        <v>500</v>
      </c>
    </row>
    <row r="5" spans="4:9" x14ac:dyDescent="0.25">
      <c r="D5">
        <v>2002</v>
      </c>
      <c r="E5">
        <v>85</v>
      </c>
      <c r="F5">
        <v>2002</v>
      </c>
      <c r="G5">
        <v>85</v>
      </c>
      <c r="H5">
        <v>2002</v>
      </c>
      <c r="I5">
        <v>500</v>
      </c>
    </row>
    <row r="6" spans="4:9" x14ac:dyDescent="0.25">
      <c r="D6">
        <v>2003</v>
      </c>
      <c r="E6">
        <v>-31</v>
      </c>
      <c r="F6">
        <v>2003</v>
      </c>
      <c r="G6">
        <v>-31</v>
      </c>
      <c r="H6">
        <v>2003</v>
      </c>
      <c r="I6">
        <v>-31</v>
      </c>
    </row>
    <row r="7" spans="4:9" x14ac:dyDescent="0.25">
      <c r="D7">
        <v>2004</v>
      </c>
      <c r="E7">
        <v>-26</v>
      </c>
      <c r="F7">
        <v>2004</v>
      </c>
      <c r="G7">
        <v>-26</v>
      </c>
      <c r="H7">
        <v>2004</v>
      </c>
      <c r="I7">
        <v>-26</v>
      </c>
    </row>
    <row r="8" spans="4:9" x14ac:dyDescent="0.25">
      <c r="D8">
        <v>2005</v>
      </c>
      <c r="E8">
        <v>-40</v>
      </c>
      <c r="F8">
        <v>2005</v>
      </c>
      <c r="G8">
        <v>-40</v>
      </c>
      <c r="H8">
        <v>2005</v>
      </c>
      <c r="I8">
        <v>-40</v>
      </c>
    </row>
    <row r="9" spans="4:9" x14ac:dyDescent="0.25">
      <c r="D9">
        <v>2006</v>
      </c>
      <c r="E9">
        <v>85</v>
      </c>
      <c r="F9">
        <v>2006</v>
      </c>
      <c r="G9">
        <v>85</v>
      </c>
      <c r="H9">
        <v>2006</v>
      </c>
      <c r="I9">
        <v>200</v>
      </c>
    </row>
    <row r="10" spans="4:9" x14ac:dyDescent="0.25">
      <c r="D10">
        <v>2007</v>
      </c>
      <c r="E10">
        <v>34</v>
      </c>
      <c r="F10">
        <v>2007</v>
      </c>
      <c r="G10">
        <v>34</v>
      </c>
      <c r="H10">
        <v>2007</v>
      </c>
      <c r="I10">
        <v>34</v>
      </c>
    </row>
    <row r="11" spans="4:9" x14ac:dyDescent="0.25">
      <c r="D11">
        <v>2008</v>
      </c>
      <c r="E11">
        <v>50</v>
      </c>
      <c r="F11">
        <v>2008</v>
      </c>
      <c r="G11">
        <v>50</v>
      </c>
      <c r="H11">
        <v>2008</v>
      </c>
      <c r="I11">
        <v>50</v>
      </c>
    </row>
    <row r="12" spans="4:9" x14ac:dyDescent="0.25">
      <c r="D12">
        <v>2009</v>
      </c>
      <c r="E12">
        <v>-46</v>
      </c>
      <c r="F12">
        <v>2009</v>
      </c>
      <c r="G12">
        <v>-46</v>
      </c>
      <c r="H12">
        <v>2009</v>
      </c>
      <c r="I12">
        <v>-46</v>
      </c>
    </row>
    <row r="13" spans="4:9" x14ac:dyDescent="0.25">
      <c r="D13">
        <v>2010</v>
      </c>
      <c r="E13">
        <v>4</v>
      </c>
      <c r="F13">
        <v>2010</v>
      </c>
      <c r="G13">
        <v>4</v>
      </c>
      <c r="H13">
        <v>2010</v>
      </c>
      <c r="I13">
        <v>4</v>
      </c>
    </row>
    <row r="14" spans="4:9" x14ac:dyDescent="0.25">
      <c r="D14">
        <v>2011</v>
      </c>
      <c r="E14">
        <v>47</v>
      </c>
      <c r="F14">
        <v>2011</v>
      </c>
      <c r="G14">
        <v>47</v>
      </c>
      <c r="H14">
        <v>2011</v>
      </c>
      <c r="I14">
        <v>47</v>
      </c>
    </row>
    <row r="15" spans="4:9" x14ac:dyDescent="0.25">
      <c r="D15">
        <v>2012</v>
      </c>
      <c r="E15">
        <v>-5</v>
      </c>
      <c r="F15">
        <v>2012</v>
      </c>
      <c r="G15">
        <v>-5</v>
      </c>
      <c r="H15">
        <v>2012</v>
      </c>
      <c r="I15">
        <v>-5</v>
      </c>
    </row>
    <row r="16" spans="4:9" x14ac:dyDescent="0.25">
      <c r="D16">
        <v>2013</v>
      </c>
      <c r="E16">
        <v>44</v>
      </c>
      <c r="F16">
        <v>2013</v>
      </c>
      <c r="G16">
        <v>44</v>
      </c>
      <c r="H16">
        <v>2013</v>
      </c>
      <c r="I16">
        <v>44</v>
      </c>
    </row>
  </sheetData>
  <conditionalFormatting sqref="E3:E1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{E5F19DBB-0E19-4A75-B78D-1663E9FD0740}</x14:id>
        </ext>
      </extLst>
    </cfRule>
  </conditionalFormatting>
  <conditionalFormatting sqref="G3:G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{589F0B00-F928-49E2-9F13-BA95E53E985E}</x14:id>
        </ext>
      </extLst>
    </cfRule>
  </conditionalFormatting>
  <conditionalFormatting sqref="I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{342C5556-806E-49B4-9588-906800B07F5E}</x14:id>
        </ext>
      </extLst>
    </cfRule>
  </conditionalFormatting>
  <conditionalFormatting sqref="I3:I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{27A9DAB0-5B27-4D99-9847-341AFA2E3B73}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F19DBB-0E19-4A75-B78D-1663E9FD0740}">
            <x14:dataBar minLength="0" maxLength="100" border="1" direction="leftToRight" negativeBarBorderColorSameAsPositive="0" axisPosition="middle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589F0B00-F928-49E2-9F13-BA95E53E985E}">
            <x14:dataBar minLength="0" maxLength="100" border="1" direction="rightToLeft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  <x14:conditionalFormatting xmlns:xm="http://schemas.microsoft.com/office/excel/2006/main">
          <x14:cfRule type="dataBar" id="{342C5556-806E-49B4-9588-906800B07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27A9DAB0-5B27-4D99-9847-341AFA2E3B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C502-FE0B-40AE-AC1A-897727B9F063}">
  <sheetPr codeName="Sheet27"/>
  <dimension ref="A1:M16"/>
  <sheetViews>
    <sheetView workbookViewId="0">
      <selection activeCell="E2" sqref="E2:M16"/>
    </sheetView>
  </sheetViews>
  <sheetFormatPr defaultRowHeight="15" x14ac:dyDescent="0.25"/>
  <cols>
    <col min="3" max="3" width="11.85546875" customWidth="1"/>
    <col min="5" max="5" width="11.28515625" customWidth="1"/>
    <col min="6" max="6" width="11.5703125" customWidth="1"/>
    <col min="7" max="7" width="9.28515625" customWidth="1"/>
    <col min="8" max="8" width="11.7109375" customWidth="1"/>
    <col min="9" max="9" width="10.85546875" customWidth="1"/>
    <col min="10" max="10" width="9.7109375" customWidth="1"/>
    <col min="11" max="11" width="12.28515625" bestFit="1" customWidth="1"/>
    <col min="12" max="12" width="13.7109375" customWidth="1"/>
    <col min="13" max="13" width="10.140625" customWidth="1"/>
  </cols>
  <sheetData>
    <row r="1" spans="1:13" x14ac:dyDescent="0.25">
      <c r="E1" t="s">
        <v>637</v>
      </c>
    </row>
    <row r="2" spans="1:13" x14ac:dyDescent="0.25">
      <c r="E2" t="s">
        <v>1094</v>
      </c>
      <c r="F2" t="s">
        <v>1095</v>
      </c>
      <c r="G2" t="s">
        <v>1096</v>
      </c>
      <c r="H2" t="s">
        <v>1097</v>
      </c>
      <c r="I2" t="s">
        <v>1098</v>
      </c>
      <c r="J2" t="s">
        <v>1099</v>
      </c>
      <c r="K2" t="s">
        <v>1100</v>
      </c>
      <c r="L2" t="s">
        <v>1101</v>
      </c>
      <c r="M2" t="s">
        <v>1102</v>
      </c>
    </row>
    <row r="3" spans="1:13" x14ac:dyDescent="0.25">
      <c r="F3" t="s">
        <v>1103</v>
      </c>
      <c r="G3" t="s">
        <v>1094</v>
      </c>
      <c r="H3" t="s">
        <v>1103</v>
      </c>
      <c r="I3" t="s">
        <v>1104</v>
      </c>
      <c r="J3" t="s">
        <v>1105</v>
      </c>
      <c r="K3" t="s">
        <v>1106</v>
      </c>
      <c r="L3" t="s">
        <v>1103</v>
      </c>
      <c r="M3" t="s">
        <v>1107</v>
      </c>
    </row>
    <row r="4" spans="1:13" x14ac:dyDescent="0.25">
      <c r="F4" t="s">
        <v>1107</v>
      </c>
      <c r="G4" t="s">
        <v>1104</v>
      </c>
      <c r="H4" t="s">
        <v>1105</v>
      </c>
      <c r="I4" t="s">
        <v>1108</v>
      </c>
      <c r="J4" t="s">
        <v>1105</v>
      </c>
      <c r="K4" t="s">
        <v>1104</v>
      </c>
      <c r="L4" t="s">
        <v>1106</v>
      </c>
      <c r="M4" t="s">
        <v>1106</v>
      </c>
    </row>
    <row r="5" spans="1:13" x14ac:dyDescent="0.25">
      <c r="A5" s="50"/>
      <c r="B5" s="50"/>
      <c r="C5" s="50"/>
      <c r="D5" s="50"/>
      <c r="F5" t="s">
        <v>1104</v>
      </c>
      <c r="G5" t="s">
        <v>1105</v>
      </c>
      <c r="H5" t="s">
        <v>1107</v>
      </c>
      <c r="I5" t="s">
        <v>1107</v>
      </c>
      <c r="J5" t="s">
        <v>1094</v>
      </c>
      <c r="K5" t="s">
        <v>1106</v>
      </c>
      <c r="L5" t="s">
        <v>1103</v>
      </c>
      <c r="M5" t="s">
        <v>1094</v>
      </c>
    </row>
    <row r="6" spans="1:13" x14ac:dyDescent="0.25">
      <c r="A6" s="50"/>
      <c r="B6" s="50"/>
      <c r="C6" s="50"/>
      <c r="D6" s="50"/>
      <c r="F6" t="s">
        <v>1107</v>
      </c>
      <c r="G6" t="s">
        <v>1105</v>
      </c>
      <c r="H6" t="s">
        <v>1108</v>
      </c>
      <c r="I6" t="s">
        <v>1109</v>
      </c>
      <c r="J6" t="s">
        <v>1109</v>
      </c>
      <c r="K6" t="s">
        <v>1103</v>
      </c>
      <c r="L6" t="s">
        <v>1109</v>
      </c>
      <c r="M6" t="s">
        <v>1107</v>
      </c>
    </row>
    <row r="7" spans="1:13" x14ac:dyDescent="0.25">
      <c r="A7" s="50"/>
      <c r="B7" s="50"/>
      <c r="C7" s="50"/>
      <c r="D7" s="50"/>
      <c r="F7" t="s">
        <v>1108</v>
      </c>
      <c r="G7" t="s">
        <v>1108</v>
      </c>
      <c r="H7" t="s">
        <v>1109</v>
      </c>
      <c r="I7" t="s">
        <v>1109</v>
      </c>
      <c r="J7" t="s">
        <v>1106</v>
      </c>
      <c r="K7" t="s">
        <v>1094</v>
      </c>
      <c r="L7" t="s">
        <v>1107</v>
      </c>
      <c r="M7" t="s">
        <v>1109</v>
      </c>
    </row>
    <row r="8" spans="1:13" x14ac:dyDescent="0.25">
      <c r="A8" s="50"/>
      <c r="B8" s="50"/>
      <c r="C8" s="50"/>
      <c r="D8" s="50"/>
      <c r="F8" t="s">
        <v>1109</v>
      </c>
      <c r="G8" t="s">
        <v>1105</v>
      </c>
      <c r="H8" t="s">
        <v>1109</v>
      </c>
      <c r="I8" t="s">
        <v>1108</v>
      </c>
      <c r="J8" t="s">
        <v>1108</v>
      </c>
      <c r="K8" t="s">
        <v>1109</v>
      </c>
      <c r="L8" t="s">
        <v>1108</v>
      </c>
      <c r="M8" t="s">
        <v>1105</v>
      </c>
    </row>
    <row r="9" spans="1:13" x14ac:dyDescent="0.25">
      <c r="A9" s="50"/>
      <c r="B9" s="50"/>
      <c r="C9" s="50"/>
      <c r="D9" s="50"/>
      <c r="F9" t="s">
        <v>1106</v>
      </c>
      <c r="G9" t="s">
        <v>1104</v>
      </c>
      <c r="H9" t="s">
        <v>1107</v>
      </c>
      <c r="I9" t="s">
        <v>1103</v>
      </c>
      <c r="J9" t="s">
        <v>1103</v>
      </c>
      <c r="K9" t="s">
        <v>1107</v>
      </c>
      <c r="L9" t="s">
        <v>1108</v>
      </c>
      <c r="M9" t="s">
        <v>1094</v>
      </c>
    </row>
    <row r="10" spans="1:13" x14ac:dyDescent="0.25">
      <c r="A10" s="50"/>
      <c r="B10" s="50"/>
      <c r="C10" s="50"/>
      <c r="D10" s="50"/>
      <c r="F10" t="s">
        <v>1094</v>
      </c>
      <c r="G10" t="s">
        <v>1094</v>
      </c>
      <c r="H10" t="s">
        <v>1108</v>
      </c>
      <c r="I10" t="s">
        <v>1103</v>
      </c>
      <c r="J10" t="s">
        <v>1109</v>
      </c>
      <c r="K10" t="s">
        <v>1106</v>
      </c>
      <c r="L10" t="s">
        <v>1106</v>
      </c>
      <c r="M10" t="s">
        <v>1105</v>
      </c>
    </row>
    <row r="11" spans="1:13" x14ac:dyDescent="0.25">
      <c r="A11" s="50"/>
      <c r="B11" s="50"/>
      <c r="C11" s="50"/>
      <c r="D11" s="50"/>
      <c r="F11" t="s">
        <v>1103</v>
      </c>
      <c r="G11" t="s">
        <v>1105</v>
      </c>
      <c r="H11" t="s">
        <v>1105</v>
      </c>
      <c r="I11" t="s">
        <v>1103</v>
      </c>
      <c r="J11" t="s">
        <v>1108</v>
      </c>
      <c r="K11" t="s">
        <v>1107</v>
      </c>
      <c r="L11" t="s">
        <v>1103</v>
      </c>
      <c r="M11" t="s">
        <v>1105</v>
      </c>
    </row>
    <row r="12" spans="1:13" x14ac:dyDescent="0.25">
      <c r="A12" s="50"/>
      <c r="B12" s="50"/>
      <c r="C12" s="50"/>
      <c r="D12" s="50"/>
      <c r="F12" t="s">
        <v>1094</v>
      </c>
      <c r="G12" t="s">
        <v>1105</v>
      </c>
      <c r="H12" t="s">
        <v>1106</v>
      </c>
      <c r="I12" t="s">
        <v>1107</v>
      </c>
      <c r="J12" t="s">
        <v>1105</v>
      </c>
      <c r="K12" t="s">
        <v>1106</v>
      </c>
      <c r="L12" t="s">
        <v>1105</v>
      </c>
      <c r="M12" t="s">
        <v>1094</v>
      </c>
    </row>
    <row r="13" spans="1:13" x14ac:dyDescent="0.25">
      <c r="A13" s="50"/>
      <c r="B13" s="50"/>
      <c r="C13" s="50"/>
      <c r="D13" s="50"/>
      <c r="F13" t="s">
        <v>1105</v>
      </c>
      <c r="G13" t="s">
        <v>1105</v>
      </c>
      <c r="H13" t="s">
        <v>1108</v>
      </c>
      <c r="I13" t="s">
        <v>1107</v>
      </c>
      <c r="J13" t="s">
        <v>1108</v>
      </c>
      <c r="K13" t="s">
        <v>1108</v>
      </c>
      <c r="L13" t="s">
        <v>1104</v>
      </c>
      <c r="M13" t="s">
        <v>1109</v>
      </c>
    </row>
    <row r="14" spans="1:13" x14ac:dyDescent="0.25">
      <c r="F14" t="s">
        <v>1106</v>
      </c>
      <c r="G14" t="s">
        <v>1103</v>
      </c>
      <c r="H14" t="s">
        <v>1106</v>
      </c>
      <c r="I14" t="s">
        <v>1105</v>
      </c>
      <c r="J14" t="s">
        <v>1094</v>
      </c>
      <c r="K14" t="s">
        <v>1105</v>
      </c>
      <c r="L14" t="s">
        <v>1105</v>
      </c>
      <c r="M14" t="s">
        <v>1094</v>
      </c>
    </row>
    <row r="15" spans="1:13" x14ac:dyDescent="0.25">
      <c r="F15" t="s">
        <v>1104</v>
      </c>
      <c r="G15" t="s">
        <v>1103</v>
      </c>
      <c r="H15" t="s">
        <v>1104</v>
      </c>
      <c r="I15" t="s">
        <v>1103</v>
      </c>
      <c r="J15" t="s">
        <v>1104</v>
      </c>
      <c r="K15" t="s">
        <v>1108</v>
      </c>
      <c r="L15" t="s">
        <v>1106</v>
      </c>
      <c r="M15" t="s">
        <v>1108</v>
      </c>
    </row>
    <row r="16" spans="1:13" x14ac:dyDescent="0.25">
      <c r="F16" t="s">
        <v>1106</v>
      </c>
      <c r="G16" t="s">
        <v>1109</v>
      </c>
      <c r="H16" t="s">
        <v>1108</v>
      </c>
      <c r="I16" t="s">
        <v>1103</v>
      </c>
      <c r="J16" t="s">
        <v>1107</v>
      </c>
      <c r="K16" t="s">
        <v>1103</v>
      </c>
      <c r="L16" t="s">
        <v>1108</v>
      </c>
      <c r="M16" t="s">
        <v>1109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9048-8439-4B81-AC0C-9EB271A9D779}">
  <sheetPr codeName="Sheet28"/>
  <dimension ref="F1:S244"/>
  <sheetViews>
    <sheetView workbookViewId="0">
      <selection activeCell="F4" sqref="F4:J244"/>
    </sheetView>
  </sheetViews>
  <sheetFormatPr defaultRowHeight="15" x14ac:dyDescent="0.25"/>
  <cols>
    <col min="9" max="9" width="13.85546875" customWidth="1"/>
    <col min="10" max="10" width="10.85546875" customWidth="1"/>
  </cols>
  <sheetData>
    <row r="1" spans="6:19" x14ac:dyDescent="0.25">
      <c r="I1" t="s">
        <v>1110</v>
      </c>
      <c r="M1" s="50"/>
      <c r="N1" s="50"/>
      <c r="O1" s="50"/>
      <c r="P1" s="50"/>
      <c r="Q1" s="50"/>
      <c r="R1" s="50"/>
      <c r="S1" s="50"/>
    </row>
    <row r="2" spans="6:19" x14ac:dyDescent="0.25">
      <c r="I2">
        <v>2</v>
      </c>
      <c r="M2" s="50"/>
      <c r="N2" s="50"/>
      <c r="O2" s="50"/>
      <c r="P2" s="50"/>
      <c r="Q2" s="50"/>
      <c r="R2" s="50"/>
      <c r="S2" s="50"/>
    </row>
    <row r="3" spans="6:19" x14ac:dyDescent="0.25">
      <c r="M3" s="50"/>
      <c r="N3" s="50"/>
      <c r="O3" s="50"/>
      <c r="P3" s="50"/>
      <c r="Q3" s="50"/>
      <c r="R3" s="50"/>
      <c r="S3" s="50"/>
    </row>
    <row r="4" spans="6:19" x14ac:dyDescent="0.25">
      <c r="F4" t="s">
        <v>1111</v>
      </c>
      <c r="G4" t="s">
        <v>1112</v>
      </c>
      <c r="H4" t="s">
        <v>1113</v>
      </c>
      <c r="I4" t="s">
        <v>1114</v>
      </c>
      <c r="J4" t="s">
        <v>1115</v>
      </c>
      <c r="M4" s="50"/>
      <c r="N4" s="50"/>
      <c r="O4" s="50"/>
      <c r="P4" s="50"/>
      <c r="Q4" s="50"/>
      <c r="R4" s="50"/>
      <c r="S4" s="50"/>
    </row>
    <row r="5" spans="6:19" x14ac:dyDescent="0.25">
      <c r="F5">
        <v>1</v>
      </c>
      <c r="G5">
        <v>20</v>
      </c>
      <c r="H5">
        <v>1833</v>
      </c>
      <c r="I5">
        <v>862</v>
      </c>
      <c r="J5">
        <v>971</v>
      </c>
      <c r="M5" s="51"/>
      <c r="N5" s="50"/>
      <c r="O5" s="50"/>
      <c r="P5" s="50"/>
      <c r="Q5" s="50"/>
      <c r="R5" s="50"/>
      <c r="S5" s="50"/>
    </row>
    <row r="6" spans="6:19" x14ac:dyDescent="0.25">
      <c r="F6">
        <v>2</v>
      </c>
      <c r="G6">
        <v>2</v>
      </c>
      <c r="H6">
        <v>1098</v>
      </c>
      <c r="I6">
        <v>1010</v>
      </c>
      <c r="J6">
        <v>88</v>
      </c>
      <c r="M6" s="50"/>
      <c r="N6" s="50"/>
      <c r="O6" s="50"/>
      <c r="P6" s="50"/>
      <c r="Q6" s="50"/>
      <c r="R6" s="50"/>
      <c r="S6" s="50"/>
    </row>
    <row r="7" spans="6:19" x14ac:dyDescent="0.25">
      <c r="F7">
        <v>3</v>
      </c>
      <c r="G7">
        <v>12</v>
      </c>
      <c r="H7">
        <v>1507</v>
      </c>
      <c r="I7">
        <v>708</v>
      </c>
      <c r="J7">
        <v>799</v>
      </c>
      <c r="M7" s="50"/>
      <c r="N7" s="50"/>
      <c r="O7" s="50"/>
      <c r="P7" s="50"/>
      <c r="Q7" s="50"/>
      <c r="R7" s="50"/>
      <c r="S7" s="50"/>
    </row>
    <row r="8" spans="6:19" x14ac:dyDescent="0.25">
      <c r="F8">
        <v>4</v>
      </c>
      <c r="G8">
        <v>1</v>
      </c>
      <c r="H8">
        <v>1341</v>
      </c>
      <c r="I8">
        <v>1261</v>
      </c>
      <c r="J8">
        <v>80</v>
      </c>
      <c r="M8" s="50"/>
      <c r="N8" s="50"/>
      <c r="O8" s="50"/>
      <c r="P8" s="50"/>
      <c r="Q8" s="50"/>
      <c r="R8" s="50"/>
      <c r="S8" s="50"/>
    </row>
    <row r="9" spans="6:19" x14ac:dyDescent="0.25">
      <c r="F9">
        <v>5</v>
      </c>
      <c r="G9">
        <v>12</v>
      </c>
      <c r="H9">
        <v>1336</v>
      </c>
      <c r="I9">
        <v>628</v>
      </c>
      <c r="J9">
        <v>708</v>
      </c>
    </row>
    <row r="10" spans="6:19" x14ac:dyDescent="0.25">
      <c r="F10">
        <v>6</v>
      </c>
      <c r="G10">
        <v>12</v>
      </c>
      <c r="H10">
        <v>1107</v>
      </c>
      <c r="I10">
        <v>520</v>
      </c>
      <c r="J10">
        <v>587</v>
      </c>
    </row>
    <row r="11" spans="6:19" x14ac:dyDescent="0.25">
      <c r="F11">
        <v>7</v>
      </c>
      <c r="G11">
        <v>14</v>
      </c>
      <c r="H11">
        <v>1238</v>
      </c>
      <c r="I11">
        <v>582</v>
      </c>
      <c r="J11">
        <v>656</v>
      </c>
    </row>
    <row r="12" spans="6:19" x14ac:dyDescent="0.25">
      <c r="F12">
        <v>8</v>
      </c>
      <c r="G12">
        <v>20</v>
      </c>
      <c r="H12">
        <v>1127</v>
      </c>
      <c r="I12">
        <v>530</v>
      </c>
      <c r="J12">
        <v>597</v>
      </c>
    </row>
    <row r="13" spans="6:19" x14ac:dyDescent="0.25">
      <c r="F13">
        <v>9</v>
      </c>
      <c r="G13">
        <v>13</v>
      </c>
      <c r="H13">
        <v>1531</v>
      </c>
      <c r="I13">
        <v>720</v>
      </c>
      <c r="J13">
        <v>811</v>
      </c>
    </row>
    <row r="14" spans="6:19" x14ac:dyDescent="0.25">
      <c r="F14">
        <v>10</v>
      </c>
      <c r="G14">
        <v>4</v>
      </c>
      <c r="H14">
        <v>1739</v>
      </c>
      <c r="I14">
        <v>817</v>
      </c>
      <c r="J14">
        <v>922</v>
      </c>
    </row>
    <row r="15" spans="6:19" x14ac:dyDescent="0.25">
      <c r="F15">
        <v>11</v>
      </c>
      <c r="G15">
        <v>11</v>
      </c>
      <c r="H15">
        <v>1149</v>
      </c>
      <c r="I15">
        <v>540</v>
      </c>
      <c r="J15">
        <v>609</v>
      </c>
    </row>
    <row r="16" spans="6:19" x14ac:dyDescent="0.25">
      <c r="F16">
        <v>12</v>
      </c>
      <c r="G16">
        <v>11</v>
      </c>
      <c r="H16">
        <v>1180</v>
      </c>
      <c r="I16">
        <v>555</v>
      </c>
      <c r="J16">
        <v>625</v>
      </c>
    </row>
    <row r="17" spans="6:10" x14ac:dyDescent="0.25">
      <c r="F17">
        <v>13</v>
      </c>
      <c r="G17">
        <v>18</v>
      </c>
      <c r="H17">
        <v>1530</v>
      </c>
      <c r="I17">
        <v>719</v>
      </c>
      <c r="J17">
        <v>811</v>
      </c>
    </row>
    <row r="18" spans="6:10" x14ac:dyDescent="0.25">
      <c r="F18">
        <v>14</v>
      </c>
      <c r="G18">
        <v>20</v>
      </c>
      <c r="H18">
        <v>1994</v>
      </c>
      <c r="I18">
        <v>937</v>
      </c>
      <c r="J18">
        <v>1057</v>
      </c>
    </row>
    <row r="19" spans="6:10" x14ac:dyDescent="0.25">
      <c r="F19">
        <v>15</v>
      </c>
      <c r="G19">
        <v>9</v>
      </c>
      <c r="H19">
        <v>1231</v>
      </c>
      <c r="I19">
        <v>579</v>
      </c>
      <c r="J19">
        <v>652</v>
      </c>
    </row>
    <row r="20" spans="6:10" x14ac:dyDescent="0.25">
      <c r="F20">
        <v>16</v>
      </c>
      <c r="G20">
        <v>9</v>
      </c>
      <c r="H20">
        <v>1395</v>
      </c>
      <c r="I20">
        <v>656</v>
      </c>
      <c r="J20">
        <v>739</v>
      </c>
    </row>
    <row r="21" spans="6:10" x14ac:dyDescent="0.25">
      <c r="F21">
        <v>17</v>
      </c>
      <c r="G21">
        <v>15</v>
      </c>
      <c r="H21">
        <v>1226</v>
      </c>
      <c r="I21">
        <v>576</v>
      </c>
      <c r="J21">
        <v>650</v>
      </c>
    </row>
    <row r="22" spans="6:10" x14ac:dyDescent="0.25">
      <c r="F22">
        <v>18</v>
      </c>
      <c r="G22">
        <v>7</v>
      </c>
      <c r="H22">
        <v>1221</v>
      </c>
      <c r="I22">
        <v>574</v>
      </c>
      <c r="J22">
        <v>647</v>
      </c>
    </row>
    <row r="23" spans="6:10" x14ac:dyDescent="0.25">
      <c r="F23">
        <v>19</v>
      </c>
      <c r="G23">
        <v>2</v>
      </c>
      <c r="H23">
        <v>1335</v>
      </c>
      <c r="I23">
        <v>1228</v>
      </c>
      <c r="J23">
        <v>107</v>
      </c>
    </row>
    <row r="24" spans="6:10" x14ac:dyDescent="0.25">
      <c r="F24">
        <v>20</v>
      </c>
      <c r="G24">
        <v>2</v>
      </c>
      <c r="H24">
        <v>1918</v>
      </c>
      <c r="I24">
        <v>1765</v>
      </c>
      <c r="J24">
        <v>153</v>
      </c>
    </row>
    <row r="25" spans="6:10" x14ac:dyDescent="0.25">
      <c r="F25">
        <v>21</v>
      </c>
      <c r="G25">
        <v>6</v>
      </c>
      <c r="H25">
        <v>1338</v>
      </c>
      <c r="I25">
        <v>629</v>
      </c>
      <c r="J25">
        <v>709</v>
      </c>
    </row>
    <row r="26" spans="6:10" x14ac:dyDescent="0.25">
      <c r="F26">
        <v>22</v>
      </c>
      <c r="G26">
        <v>20</v>
      </c>
      <c r="H26">
        <v>1885</v>
      </c>
      <c r="I26">
        <v>886</v>
      </c>
      <c r="J26">
        <v>999</v>
      </c>
    </row>
    <row r="27" spans="6:10" x14ac:dyDescent="0.25">
      <c r="F27">
        <v>23</v>
      </c>
      <c r="G27">
        <v>17</v>
      </c>
      <c r="H27">
        <v>1616</v>
      </c>
      <c r="I27">
        <v>760</v>
      </c>
      <c r="J27">
        <v>856</v>
      </c>
    </row>
    <row r="28" spans="6:10" x14ac:dyDescent="0.25">
      <c r="F28">
        <v>24</v>
      </c>
      <c r="G28">
        <v>17</v>
      </c>
      <c r="H28">
        <v>1369</v>
      </c>
      <c r="I28">
        <v>643</v>
      </c>
      <c r="J28">
        <v>726</v>
      </c>
    </row>
    <row r="29" spans="6:10" x14ac:dyDescent="0.25">
      <c r="F29">
        <v>25</v>
      </c>
      <c r="G29">
        <v>20</v>
      </c>
      <c r="H29">
        <v>1346</v>
      </c>
      <c r="I29">
        <v>633</v>
      </c>
      <c r="J29">
        <v>713</v>
      </c>
    </row>
    <row r="30" spans="6:10" x14ac:dyDescent="0.25">
      <c r="F30">
        <v>26</v>
      </c>
      <c r="G30">
        <v>1</v>
      </c>
      <c r="H30">
        <v>1972</v>
      </c>
      <c r="I30">
        <v>1854</v>
      </c>
      <c r="J30">
        <v>118</v>
      </c>
    </row>
    <row r="31" spans="6:10" x14ac:dyDescent="0.25">
      <c r="F31">
        <v>27</v>
      </c>
      <c r="G31">
        <v>7</v>
      </c>
      <c r="H31">
        <v>1448</v>
      </c>
      <c r="I31">
        <v>681</v>
      </c>
      <c r="J31">
        <v>767</v>
      </c>
    </row>
    <row r="32" spans="6:10" x14ac:dyDescent="0.25">
      <c r="F32">
        <v>28</v>
      </c>
      <c r="G32">
        <v>4</v>
      </c>
      <c r="H32">
        <v>1594</v>
      </c>
      <c r="I32">
        <v>749</v>
      </c>
      <c r="J32">
        <v>845</v>
      </c>
    </row>
    <row r="33" spans="6:10" x14ac:dyDescent="0.25">
      <c r="F33">
        <v>29</v>
      </c>
      <c r="G33">
        <v>16</v>
      </c>
      <c r="H33">
        <v>1501</v>
      </c>
      <c r="I33">
        <v>705</v>
      </c>
      <c r="J33">
        <v>796</v>
      </c>
    </row>
    <row r="34" spans="6:10" x14ac:dyDescent="0.25">
      <c r="F34">
        <v>30</v>
      </c>
      <c r="G34">
        <v>4</v>
      </c>
      <c r="H34">
        <v>1139</v>
      </c>
      <c r="I34">
        <v>535</v>
      </c>
      <c r="J34">
        <v>604</v>
      </c>
    </row>
    <row r="35" spans="6:10" x14ac:dyDescent="0.25">
      <c r="F35">
        <v>31</v>
      </c>
      <c r="G35">
        <v>18</v>
      </c>
      <c r="H35">
        <v>1935</v>
      </c>
      <c r="I35">
        <v>909</v>
      </c>
      <c r="J35">
        <v>1026</v>
      </c>
    </row>
    <row r="36" spans="6:10" x14ac:dyDescent="0.25">
      <c r="F36">
        <v>32</v>
      </c>
      <c r="G36">
        <v>6</v>
      </c>
      <c r="H36">
        <v>1814</v>
      </c>
      <c r="I36">
        <v>853</v>
      </c>
      <c r="J36">
        <v>961</v>
      </c>
    </row>
    <row r="37" spans="6:10" x14ac:dyDescent="0.25">
      <c r="F37">
        <v>33</v>
      </c>
      <c r="G37">
        <v>16</v>
      </c>
      <c r="H37">
        <v>1397</v>
      </c>
      <c r="I37">
        <v>657</v>
      </c>
      <c r="J37">
        <v>740</v>
      </c>
    </row>
    <row r="38" spans="6:10" x14ac:dyDescent="0.25">
      <c r="F38">
        <v>34</v>
      </c>
      <c r="G38">
        <v>1</v>
      </c>
      <c r="H38">
        <v>1634</v>
      </c>
      <c r="I38">
        <v>1536</v>
      </c>
      <c r="J38">
        <v>98</v>
      </c>
    </row>
    <row r="39" spans="6:10" x14ac:dyDescent="0.25">
      <c r="F39">
        <v>35</v>
      </c>
      <c r="G39">
        <v>17</v>
      </c>
      <c r="H39">
        <v>1050</v>
      </c>
      <c r="I39">
        <v>494</v>
      </c>
      <c r="J39">
        <v>556</v>
      </c>
    </row>
    <row r="40" spans="6:10" x14ac:dyDescent="0.25">
      <c r="F40">
        <v>36</v>
      </c>
      <c r="G40">
        <v>16</v>
      </c>
      <c r="H40">
        <v>1127</v>
      </c>
      <c r="I40">
        <v>530</v>
      </c>
      <c r="J40">
        <v>597</v>
      </c>
    </row>
    <row r="41" spans="6:10" x14ac:dyDescent="0.25">
      <c r="F41">
        <v>37</v>
      </c>
      <c r="G41">
        <v>2</v>
      </c>
      <c r="H41">
        <v>1396</v>
      </c>
      <c r="I41">
        <v>1284</v>
      </c>
      <c r="J41">
        <v>112</v>
      </c>
    </row>
    <row r="42" spans="6:10" x14ac:dyDescent="0.25">
      <c r="F42">
        <v>38</v>
      </c>
      <c r="G42">
        <v>18</v>
      </c>
      <c r="H42">
        <v>1787</v>
      </c>
      <c r="I42">
        <v>840</v>
      </c>
      <c r="J42">
        <v>947</v>
      </c>
    </row>
    <row r="43" spans="6:10" x14ac:dyDescent="0.25">
      <c r="F43">
        <v>39</v>
      </c>
      <c r="G43">
        <v>3</v>
      </c>
      <c r="H43">
        <v>1667</v>
      </c>
      <c r="I43">
        <v>783</v>
      </c>
      <c r="J43">
        <v>884</v>
      </c>
    </row>
    <row r="44" spans="6:10" x14ac:dyDescent="0.25">
      <c r="F44">
        <v>40</v>
      </c>
      <c r="G44">
        <v>13</v>
      </c>
      <c r="H44">
        <v>1740</v>
      </c>
      <c r="I44">
        <v>818</v>
      </c>
      <c r="J44">
        <v>922</v>
      </c>
    </row>
    <row r="45" spans="6:10" x14ac:dyDescent="0.25">
      <c r="F45">
        <v>41</v>
      </c>
      <c r="G45">
        <v>20</v>
      </c>
      <c r="H45">
        <v>1656</v>
      </c>
      <c r="I45">
        <v>778</v>
      </c>
      <c r="J45">
        <v>878</v>
      </c>
    </row>
    <row r="46" spans="6:10" x14ac:dyDescent="0.25">
      <c r="F46">
        <v>42</v>
      </c>
      <c r="G46">
        <v>7</v>
      </c>
      <c r="H46">
        <v>1567</v>
      </c>
      <c r="I46">
        <v>736</v>
      </c>
      <c r="J46">
        <v>831</v>
      </c>
    </row>
    <row r="47" spans="6:10" x14ac:dyDescent="0.25">
      <c r="F47">
        <v>43</v>
      </c>
      <c r="G47">
        <v>16</v>
      </c>
      <c r="H47">
        <v>1687</v>
      </c>
      <c r="I47">
        <v>793</v>
      </c>
      <c r="J47">
        <v>894</v>
      </c>
    </row>
    <row r="48" spans="6:10" x14ac:dyDescent="0.25">
      <c r="F48">
        <v>44</v>
      </c>
      <c r="G48">
        <v>13</v>
      </c>
      <c r="H48">
        <v>1671</v>
      </c>
      <c r="I48">
        <v>785</v>
      </c>
      <c r="J48">
        <v>886</v>
      </c>
    </row>
    <row r="49" spans="6:10" x14ac:dyDescent="0.25">
      <c r="F49">
        <v>45</v>
      </c>
      <c r="G49">
        <v>14</v>
      </c>
      <c r="H49">
        <v>1244</v>
      </c>
      <c r="I49">
        <v>585</v>
      </c>
      <c r="J49">
        <v>659</v>
      </c>
    </row>
    <row r="50" spans="6:10" x14ac:dyDescent="0.25">
      <c r="F50">
        <v>46</v>
      </c>
      <c r="G50">
        <v>13</v>
      </c>
      <c r="H50">
        <v>1925</v>
      </c>
      <c r="I50">
        <v>905</v>
      </c>
      <c r="J50">
        <v>1020</v>
      </c>
    </row>
    <row r="51" spans="6:10" x14ac:dyDescent="0.25">
      <c r="F51">
        <v>47</v>
      </c>
      <c r="G51">
        <v>20</v>
      </c>
      <c r="H51">
        <v>1797</v>
      </c>
      <c r="I51">
        <v>845</v>
      </c>
      <c r="J51">
        <v>952</v>
      </c>
    </row>
    <row r="52" spans="6:10" x14ac:dyDescent="0.25">
      <c r="F52">
        <v>48</v>
      </c>
      <c r="G52">
        <v>7</v>
      </c>
      <c r="H52">
        <v>1589</v>
      </c>
      <c r="I52">
        <v>747</v>
      </c>
      <c r="J52">
        <v>842</v>
      </c>
    </row>
    <row r="53" spans="6:10" x14ac:dyDescent="0.25">
      <c r="F53">
        <v>49</v>
      </c>
      <c r="G53">
        <v>12</v>
      </c>
      <c r="H53">
        <v>1328</v>
      </c>
      <c r="I53">
        <v>624</v>
      </c>
      <c r="J53">
        <v>704</v>
      </c>
    </row>
    <row r="54" spans="6:10" x14ac:dyDescent="0.25">
      <c r="F54">
        <v>50</v>
      </c>
      <c r="G54">
        <v>13</v>
      </c>
      <c r="H54">
        <v>1545</v>
      </c>
      <c r="I54">
        <v>726</v>
      </c>
      <c r="J54">
        <v>819</v>
      </c>
    </row>
    <row r="55" spans="6:10" x14ac:dyDescent="0.25">
      <c r="F55">
        <v>51</v>
      </c>
      <c r="G55">
        <v>16</v>
      </c>
      <c r="H55">
        <v>1988</v>
      </c>
      <c r="I55">
        <v>934</v>
      </c>
      <c r="J55">
        <v>1054</v>
      </c>
    </row>
    <row r="56" spans="6:10" x14ac:dyDescent="0.25">
      <c r="F56">
        <v>52</v>
      </c>
      <c r="G56">
        <v>11</v>
      </c>
      <c r="H56">
        <v>1062</v>
      </c>
      <c r="I56">
        <v>499</v>
      </c>
      <c r="J56">
        <v>563</v>
      </c>
    </row>
    <row r="57" spans="6:10" x14ac:dyDescent="0.25">
      <c r="F57">
        <v>53</v>
      </c>
      <c r="G57">
        <v>14</v>
      </c>
      <c r="H57">
        <v>1214</v>
      </c>
      <c r="I57">
        <v>571</v>
      </c>
      <c r="J57">
        <v>643</v>
      </c>
    </row>
    <row r="58" spans="6:10" x14ac:dyDescent="0.25">
      <c r="F58">
        <v>54</v>
      </c>
      <c r="G58">
        <v>12</v>
      </c>
      <c r="H58">
        <v>1629</v>
      </c>
      <c r="I58">
        <v>766</v>
      </c>
      <c r="J58">
        <v>863</v>
      </c>
    </row>
    <row r="59" spans="6:10" x14ac:dyDescent="0.25">
      <c r="F59">
        <v>55</v>
      </c>
      <c r="G59">
        <v>4</v>
      </c>
      <c r="H59">
        <v>1308</v>
      </c>
      <c r="I59">
        <v>615</v>
      </c>
      <c r="J59">
        <v>693</v>
      </c>
    </row>
    <row r="60" spans="6:10" x14ac:dyDescent="0.25">
      <c r="F60">
        <v>56</v>
      </c>
      <c r="G60">
        <v>2</v>
      </c>
      <c r="H60">
        <v>1139</v>
      </c>
      <c r="I60">
        <v>1048</v>
      </c>
      <c r="J60">
        <v>91</v>
      </c>
    </row>
    <row r="61" spans="6:10" x14ac:dyDescent="0.25">
      <c r="F61">
        <v>57</v>
      </c>
      <c r="G61">
        <v>6</v>
      </c>
      <c r="H61">
        <v>1605</v>
      </c>
      <c r="I61">
        <v>754</v>
      </c>
      <c r="J61">
        <v>851</v>
      </c>
    </row>
    <row r="62" spans="6:10" x14ac:dyDescent="0.25">
      <c r="F62">
        <v>58</v>
      </c>
      <c r="G62">
        <v>7</v>
      </c>
      <c r="H62">
        <v>1060</v>
      </c>
      <c r="I62">
        <v>498</v>
      </c>
      <c r="J62">
        <v>562</v>
      </c>
    </row>
    <row r="63" spans="6:10" x14ac:dyDescent="0.25">
      <c r="F63">
        <v>59</v>
      </c>
      <c r="G63">
        <v>4</v>
      </c>
      <c r="H63">
        <v>1552</v>
      </c>
      <c r="I63">
        <v>729</v>
      </c>
      <c r="J63">
        <v>823</v>
      </c>
    </row>
    <row r="64" spans="6:10" x14ac:dyDescent="0.25">
      <c r="F64">
        <v>60</v>
      </c>
      <c r="G64">
        <v>1</v>
      </c>
      <c r="H64">
        <v>1644</v>
      </c>
      <c r="I64">
        <v>1545</v>
      </c>
      <c r="J64">
        <v>99</v>
      </c>
    </row>
    <row r="65" spans="6:10" x14ac:dyDescent="0.25">
      <c r="F65">
        <v>61</v>
      </c>
      <c r="G65">
        <v>7</v>
      </c>
      <c r="H65">
        <v>1078</v>
      </c>
      <c r="I65">
        <v>507</v>
      </c>
      <c r="J65">
        <v>571</v>
      </c>
    </row>
    <row r="66" spans="6:10" x14ac:dyDescent="0.25">
      <c r="F66">
        <v>62</v>
      </c>
      <c r="G66">
        <v>12</v>
      </c>
      <c r="H66">
        <v>1101</v>
      </c>
      <c r="I66">
        <v>517</v>
      </c>
      <c r="J66">
        <v>584</v>
      </c>
    </row>
    <row r="67" spans="6:10" x14ac:dyDescent="0.25">
      <c r="F67">
        <v>63</v>
      </c>
      <c r="G67">
        <v>11</v>
      </c>
      <c r="H67">
        <v>1230</v>
      </c>
      <c r="I67">
        <v>578</v>
      </c>
      <c r="J67">
        <v>652</v>
      </c>
    </row>
    <row r="68" spans="6:10" x14ac:dyDescent="0.25">
      <c r="F68">
        <v>64</v>
      </c>
      <c r="G68">
        <v>3</v>
      </c>
      <c r="H68">
        <v>1773</v>
      </c>
      <c r="I68">
        <v>833</v>
      </c>
      <c r="J68">
        <v>940</v>
      </c>
    </row>
    <row r="69" spans="6:10" x14ac:dyDescent="0.25">
      <c r="F69">
        <v>65</v>
      </c>
      <c r="G69">
        <v>18</v>
      </c>
      <c r="H69">
        <v>1116</v>
      </c>
      <c r="I69">
        <v>525</v>
      </c>
      <c r="J69">
        <v>591</v>
      </c>
    </row>
    <row r="70" spans="6:10" x14ac:dyDescent="0.25">
      <c r="F70">
        <v>66</v>
      </c>
      <c r="G70">
        <v>2</v>
      </c>
      <c r="H70">
        <v>1448</v>
      </c>
      <c r="I70">
        <v>1332</v>
      </c>
      <c r="J70">
        <v>116</v>
      </c>
    </row>
    <row r="71" spans="6:10" x14ac:dyDescent="0.25">
      <c r="F71">
        <v>67</v>
      </c>
      <c r="G71">
        <v>2</v>
      </c>
      <c r="H71">
        <v>1646</v>
      </c>
      <c r="I71">
        <v>1514</v>
      </c>
      <c r="J71">
        <v>132</v>
      </c>
    </row>
    <row r="72" spans="6:10" x14ac:dyDescent="0.25">
      <c r="F72">
        <v>68</v>
      </c>
      <c r="G72">
        <v>10</v>
      </c>
      <c r="H72">
        <v>1448</v>
      </c>
      <c r="I72">
        <v>681</v>
      </c>
      <c r="J72">
        <v>767</v>
      </c>
    </row>
    <row r="73" spans="6:10" x14ac:dyDescent="0.25">
      <c r="F73">
        <v>69</v>
      </c>
      <c r="G73">
        <v>18</v>
      </c>
      <c r="H73">
        <v>1067</v>
      </c>
      <c r="I73">
        <v>501</v>
      </c>
      <c r="J73">
        <v>566</v>
      </c>
    </row>
    <row r="74" spans="6:10" x14ac:dyDescent="0.25">
      <c r="F74">
        <v>70</v>
      </c>
      <c r="G74">
        <v>9</v>
      </c>
      <c r="H74">
        <v>1567</v>
      </c>
      <c r="I74">
        <v>736</v>
      </c>
      <c r="J74">
        <v>831</v>
      </c>
    </row>
    <row r="75" spans="6:10" x14ac:dyDescent="0.25">
      <c r="F75">
        <v>71</v>
      </c>
      <c r="G75">
        <v>20</v>
      </c>
      <c r="H75">
        <v>1098</v>
      </c>
      <c r="I75">
        <v>516</v>
      </c>
      <c r="J75">
        <v>582</v>
      </c>
    </row>
    <row r="76" spans="6:10" x14ac:dyDescent="0.25">
      <c r="F76">
        <v>72</v>
      </c>
      <c r="G76">
        <v>14</v>
      </c>
      <c r="H76">
        <v>1811</v>
      </c>
      <c r="I76">
        <v>851</v>
      </c>
      <c r="J76">
        <v>960</v>
      </c>
    </row>
    <row r="77" spans="6:10" x14ac:dyDescent="0.25">
      <c r="F77">
        <v>73</v>
      </c>
      <c r="G77">
        <v>11</v>
      </c>
      <c r="H77">
        <v>1079</v>
      </c>
      <c r="I77">
        <v>507</v>
      </c>
      <c r="J77">
        <v>572</v>
      </c>
    </row>
    <row r="78" spans="6:10" x14ac:dyDescent="0.25">
      <c r="F78">
        <v>74</v>
      </c>
      <c r="G78">
        <v>17</v>
      </c>
      <c r="H78">
        <v>1553</v>
      </c>
      <c r="I78">
        <v>730</v>
      </c>
      <c r="J78">
        <v>823</v>
      </c>
    </row>
    <row r="79" spans="6:10" x14ac:dyDescent="0.25">
      <c r="F79">
        <v>75</v>
      </c>
      <c r="G79">
        <v>7</v>
      </c>
      <c r="H79">
        <v>1208</v>
      </c>
      <c r="I79">
        <v>568</v>
      </c>
      <c r="J79">
        <v>640</v>
      </c>
    </row>
    <row r="80" spans="6:10" x14ac:dyDescent="0.25">
      <c r="F80">
        <v>76</v>
      </c>
      <c r="G80">
        <v>10</v>
      </c>
      <c r="H80">
        <v>1813</v>
      </c>
      <c r="I80">
        <v>852</v>
      </c>
      <c r="J80">
        <v>961</v>
      </c>
    </row>
    <row r="81" spans="6:10" x14ac:dyDescent="0.25">
      <c r="F81">
        <v>77</v>
      </c>
      <c r="G81">
        <v>7</v>
      </c>
      <c r="H81">
        <v>1584</v>
      </c>
      <c r="I81">
        <v>744</v>
      </c>
      <c r="J81">
        <v>840</v>
      </c>
    </row>
    <row r="82" spans="6:10" x14ac:dyDescent="0.25">
      <c r="F82">
        <v>78</v>
      </c>
      <c r="G82">
        <v>7</v>
      </c>
      <c r="H82">
        <v>1467</v>
      </c>
      <c r="I82">
        <v>689</v>
      </c>
      <c r="J82">
        <v>778</v>
      </c>
    </row>
    <row r="83" spans="6:10" x14ac:dyDescent="0.25">
      <c r="F83">
        <v>79</v>
      </c>
      <c r="G83">
        <v>8</v>
      </c>
      <c r="H83">
        <v>1679</v>
      </c>
      <c r="I83">
        <v>789</v>
      </c>
      <c r="J83">
        <v>890</v>
      </c>
    </row>
    <row r="84" spans="6:10" x14ac:dyDescent="0.25">
      <c r="F84">
        <v>80</v>
      </c>
      <c r="G84">
        <v>15</v>
      </c>
      <c r="H84">
        <v>1171</v>
      </c>
      <c r="I84">
        <v>550</v>
      </c>
      <c r="J84">
        <v>621</v>
      </c>
    </row>
    <row r="85" spans="6:10" x14ac:dyDescent="0.25">
      <c r="F85">
        <v>81</v>
      </c>
      <c r="G85">
        <v>7</v>
      </c>
      <c r="H85">
        <v>1936</v>
      </c>
      <c r="I85">
        <v>910</v>
      </c>
      <c r="J85">
        <v>1026</v>
      </c>
    </row>
    <row r="86" spans="6:10" x14ac:dyDescent="0.25">
      <c r="F86">
        <v>82</v>
      </c>
      <c r="G86">
        <v>6</v>
      </c>
      <c r="H86">
        <v>1352</v>
      </c>
      <c r="I86">
        <v>635</v>
      </c>
      <c r="J86">
        <v>717</v>
      </c>
    </row>
    <row r="87" spans="6:10" x14ac:dyDescent="0.25">
      <c r="F87">
        <v>83</v>
      </c>
      <c r="G87">
        <v>6</v>
      </c>
      <c r="H87">
        <v>1953</v>
      </c>
      <c r="I87">
        <v>918</v>
      </c>
      <c r="J87">
        <v>1035</v>
      </c>
    </row>
    <row r="88" spans="6:10" x14ac:dyDescent="0.25">
      <c r="F88">
        <v>84</v>
      </c>
      <c r="G88">
        <v>13</v>
      </c>
      <c r="H88">
        <v>1902</v>
      </c>
      <c r="I88">
        <v>894</v>
      </c>
      <c r="J88">
        <v>1008</v>
      </c>
    </row>
    <row r="89" spans="6:10" x14ac:dyDescent="0.25">
      <c r="F89">
        <v>85</v>
      </c>
      <c r="G89">
        <v>5</v>
      </c>
      <c r="H89">
        <v>1941</v>
      </c>
      <c r="I89">
        <v>912</v>
      </c>
      <c r="J89">
        <v>1029</v>
      </c>
    </row>
    <row r="90" spans="6:10" x14ac:dyDescent="0.25">
      <c r="F90">
        <v>86</v>
      </c>
      <c r="G90">
        <v>14</v>
      </c>
      <c r="H90">
        <v>1901</v>
      </c>
      <c r="I90">
        <v>893</v>
      </c>
      <c r="J90">
        <v>1008</v>
      </c>
    </row>
    <row r="91" spans="6:10" x14ac:dyDescent="0.25">
      <c r="F91">
        <v>87</v>
      </c>
      <c r="G91">
        <v>4</v>
      </c>
      <c r="H91">
        <v>1927</v>
      </c>
      <c r="I91">
        <v>906</v>
      </c>
      <c r="J91">
        <v>1021</v>
      </c>
    </row>
    <row r="92" spans="6:10" x14ac:dyDescent="0.25">
      <c r="F92">
        <v>88</v>
      </c>
      <c r="G92">
        <v>1</v>
      </c>
      <c r="H92">
        <v>1980</v>
      </c>
      <c r="I92">
        <v>1861</v>
      </c>
      <c r="J92">
        <v>119</v>
      </c>
    </row>
    <row r="93" spans="6:10" x14ac:dyDescent="0.25">
      <c r="F93">
        <v>89</v>
      </c>
      <c r="G93">
        <v>1</v>
      </c>
      <c r="H93">
        <v>1968</v>
      </c>
      <c r="I93">
        <v>1850</v>
      </c>
      <c r="J93">
        <v>118</v>
      </c>
    </row>
    <row r="94" spans="6:10" x14ac:dyDescent="0.25">
      <c r="F94">
        <v>90</v>
      </c>
      <c r="G94">
        <v>14</v>
      </c>
      <c r="H94">
        <v>1823</v>
      </c>
      <c r="I94">
        <v>857</v>
      </c>
      <c r="J94">
        <v>966</v>
      </c>
    </row>
    <row r="95" spans="6:10" x14ac:dyDescent="0.25">
      <c r="F95">
        <v>91</v>
      </c>
      <c r="G95">
        <v>11</v>
      </c>
      <c r="H95">
        <v>1783</v>
      </c>
      <c r="I95">
        <v>838</v>
      </c>
      <c r="J95">
        <v>945</v>
      </c>
    </row>
    <row r="96" spans="6:10" x14ac:dyDescent="0.25">
      <c r="F96">
        <v>92</v>
      </c>
      <c r="G96">
        <v>7</v>
      </c>
      <c r="H96">
        <v>1328</v>
      </c>
      <c r="I96">
        <v>624</v>
      </c>
      <c r="J96">
        <v>704</v>
      </c>
    </row>
    <row r="97" spans="6:10" x14ac:dyDescent="0.25">
      <c r="F97">
        <v>93</v>
      </c>
      <c r="G97">
        <v>1</v>
      </c>
      <c r="H97">
        <v>1141</v>
      </c>
      <c r="I97">
        <v>1073</v>
      </c>
      <c r="J97">
        <v>68</v>
      </c>
    </row>
    <row r="98" spans="6:10" x14ac:dyDescent="0.25">
      <c r="F98">
        <v>94</v>
      </c>
      <c r="G98">
        <v>9</v>
      </c>
      <c r="H98">
        <v>1844</v>
      </c>
      <c r="I98">
        <v>867</v>
      </c>
      <c r="J98">
        <v>977</v>
      </c>
    </row>
    <row r="99" spans="6:10" x14ac:dyDescent="0.25">
      <c r="F99">
        <v>95</v>
      </c>
      <c r="G99">
        <v>13</v>
      </c>
      <c r="H99">
        <v>1131</v>
      </c>
      <c r="I99">
        <v>532</v>
      </c>
      <c r="J99">
        <v>599</v>
      </c>
    </row>
    <row r="100" spans="6:10" x14ac:dyDescent="0.25">
      <c r="F100">
        <v>96</v>
      </c>
      <c r="G100">
        <v>18</v>
      </c>
      <c r="H100">
        <v>1892</v>
      </c>
      <c r="I100">
        <v>889</v>
      </c>
      <c r="J100">
        <v>1003</v>
      </c>
    </row>
    <row r="101" spans="6:10" x14ac:dyDescent="0.25">
      <c r="F101">
        <v>97</v>
      </c>
      <c r="G101">
        <v>2</v>
      </c>
      <c r="H101">
        <v>1265</v>
      </c>
      <c r="I101">
        <v>1164</v>
      </c>
      <c r="J101">
        <v>101</v>
      </c>
    </row>
    <row r="102" spans="6:10" x14ac:dyDescent="0.25">
      <c r="F102">
        <v>98</v>
      </c>
      <c r="G102">
        <v>8</v>
      </c>
      <c r="H102">
        <v>1330</v>
      </c>
      <c r="I102">
        <v>625</v>
      </c>
      <c r="J102">
        <v>705</v>
      </c>
    </row>
    <row r="103" spans="6:10" x14ac:dyDescent="0.25">
      <c r="F103">
        <v>99</v>
      </c>
      <c r="G103">
        <v>3</v>
      </c>
      <c r="H103">
        <v>1360</v>
      </c>
      <c r="I103">
        <v>639</v>
      </c>
      <c r="J103">
        <v>721</v>
      </c>
    </row>
    <row r="104" spans="6:10" x14ac:dyDescent="0.25">
      <c r="F104">
        <v>100</v>
      </c>
      <c r="G104">
        <v>18</v>
      </c>
      <c r="H104">
        <v>1745</v>
      </c>
      <c r="I104">
        <v>820</v>
      </c>
      <c r="J104">
        <v>925</v>
      </c>
    </row>
    <row r="105" spans="6:10" x14ac:dyDescent="0.25">
      <c r="F105">
        <v>101</v>
      </c>
      <c r="G105">
        <v>12</v>
      </c>
      <c r="H105">
        <v>1995</v>
      </c>
      <c r="I105">
        <v>938</v>
      </c>
      <c r="J105">
        <v>1057</v>
      </c>
    </row>
    <row r="106" spans="6:10" x14ac:dyDescent="0.25">
      <c r="F106">
        <v>102</v>
      </c>
      <c r="G106">
        <v>14</v>
      </c>
      <c r="H106">
        <v>1185</v>
      </c>
      <c r="I106">
        <v>557</v>
      </c>
      <c r="J106">
        <v>628</v>
      </c>
    </row>
    <row r="107" spans="6:10" x14ac:dyDescent="0.25">
      <c r="F107">
        <v>103</v>
      </c>
      <c r="G107">
        <v>8</v>
      </c>
      <c r="H107">
        <v>1792</v>
      </c>
      <c r="I107">
        <v>842</v>
      </c>
      <c r="J107">
        <v>950</v>
      </c>
    </row>
    <row r="108" spans="6:10" x14ac:dyDescent="0.25">
      <c r="F108">
        <v>104</v>
      </c>
      <c r="G108">
        <v>19</v>
      </c>
      <c r="H108">
        <v>1139</v>
      </c>
      <c r="I108">
        <v>535</v>
      </c>
      <c r="J108">
        <v>604</v>
      </c>
    </row>
    <row r="109" spans="6:10" x14ac:dyDescent="0.25">
      <c r="F109">
        <v>105</v>
      </c>
      <c r="G109">
        <v>3</v>
      </c>
      <c r="H109">
        <v>1238</v>
      </c>
      <c r="I109">
        <v>582</v>
      </c>
      <c r="J109">
        <v>656</v>
      </c>
    </row>
    <row r="110" spans="6:10" x14ac:dyDescent="0.25">
      <c r="F110">
        <v>106</v>
      </c>
      <c r="G110">
        <v>10</v>
      </c>
      <c r="H110">
        <v>1874</v>
      </c>
      <c r="I110">
        <v>881</v>
      </c>
      <c r="J110">
        <v>993</v>
      </c>
    </row>
    <row r="111" spans="6:10" x14ac:dyDescent="0.25">
      <c r="F111">
        <v>107</v>
      </c>
      <c r="G111">
        <v>4</v>
      </c>
      <c r="H111">
        <v>1810</v>
      </c>
      <c r="I111">
        <v>851</v>
      </c>
      <c r="J111">
        <v>959</v>
      </c>
    </row>
    <row r="112" spans="6:10" x14ac:dyDescent="0.25">
      <c r="F112">
        <v>108</v>
      </c>
      <c r="G112">
        <v>3</v>
      </c>
      <c r="H112">
        <v>1783</v>
      </c>
      <c r="I112">
        <v>838</v>
      </c>
      <c r="J112">
        <v>945</v>
      </c>
    </row>
    <row r="113" spans="6:10" x14ac:dyDescent="0.25">
      <c r="F113">
        <v>109</v>
      </c>
      <c r="G113">
        <v>19</v>
      </c>
      <c r="H113">
        <v>1403</v>
      </c>
      <c r="I113">
        <v>659</v>
      </c>
      <c r="J113">
        <v>744</v>
      </c>
    </row>
    <row r="114" spans="6:10" x14ac:dyDescent="0.25">
      <c r="F114">
        <v>110</v>
      </c>
      <c r="G114">
        <v>6</v>
      </c>
      <c r="H114">
        <v>1435</v>
      </c>
      <c r="I114">
        <v>674</v>
      </c>
      <c r="J114">
        <v>761</v>
      </c>
    </row>
    <row r="115" spans="6:10" x14ac:dyDescent="0.25">
      <c r="F115">
        <v>111</v>
      </c>
      <c r="G115">
        <v>19</v>
      </c>
      <c r="H115">
        <v>1663</v>
      </c>
      <c r="I115">
        <v>782</v>
      </c>
      <c r="J115">
        <v>881</v>
      </c>
    </row>
    <row r="116" spans="6:10" x14ac:dyDescent="0.25">
      <c r="F116">
        <v>112</v>
      </c>
      <c r="G116">
        <v>4</v>
      </c>
      <c r="H116">
        <v>1371</v>
      </c>
      <c r="I116">
        <v>644</v>
      </c>
      <c r="J116">
        <v>727</v>
      </c>
    </row>
    <row r="117" spans="6:10" x14ac:dyDescent="0.25">
      <c r="F117">
        <v>113</v>
      </c>
      <c r="G117">
        <v>10</v>
      </c>
      <c r="H117">
        <v>1993</v>
      </c>
      <c r="I117">
        <v>937</v>
      </c>
      <c r="J117">
        <v>1056</v>
      </c>
    </row>
    <row r="118" spans="6:10" x14ac:dyDescent="0.25">
      <c r="F118">
        <v>114</v>
      </c>
      <c r="G118">
        <v>1</v>
      </c>
      <c r="H118">
        <v>1021</v>
      </c>
      <c r="I118">
        <v>960</v>
      </c>
      <c r="J118">
        <v>61</v>
      </c>
    </row>
    <row r="119" spans="6:10" x14ac:dyDescent="0.25">
      <c r="F119">
        <v>115</v>
      </c>
      <c r="G119">
        <v>18</v>
      </c>
      <c r="H119">
        <v>1137</v>
      </c>
      <c r="I119">
        <v>534</v>
      </c>
      <c r="J119">
        <v>603</v>
      </c>
    </row>
    <row r="120" spans="6:10" x14ac:dyDescent="0.25">
      <c r="F120">
        <v>116</v>
      </c>
      <c r="G120">
        <v>1</v>
      </c>
      <c r="H120">
        <v>1022</v>
      </c>
      <c r="I120">
        <v>961</v>
      </c>
      <c r="J120">
        <v>61</v>
      </c>
    </row>
    <row r="121" spans="6:10" x14ac:dyDescent="0.25">
      <c r="F121">
        <v>117</v>
      </c>
      <c r="G121">
        <v>7</v>
      </c>
      <c r="H121">
        <v>1459</v>
      </c>
      <c r="I121">
        <v>686</v>
      </c>
      <c r="J121">
        <v>773</v>
      </c>
    </row>
    <row r="122" spans="6:10" x14ac:dyDescent="0.25">
      <c r="F122">
        <v>118</v>
      </c>
      <c r="G122">
        <v>10</v>
      </c>
      <c r="H122">
        <v>1105</v>
      </c>
      <c r="I122">
        <v>519</v>
      </c>
      <c r="J122">
        <v>586</v>
      </c>
    </row>
    <row r="123" spans="6:10" x14ac:dyDescent="0.25">
      <c r="F123">
        <v>119</v>
      </c>
      <c r="G123">
        <v>20</v>
      </c>
      <c r="H123">
        <v>1157</v>
      </c>
      <c r="I123">
        <v>544</v>
      </c>
      <c r="J123">
        <v>613</v>
      </c>
    </row>
    <row r="124" spans="6:10" x14ac:dyDescent="0.25">
      <c r="F124">
        <v>120</v>
      </c>
      <c r="G124">
        <v>19</v>
      </c>
      <c r="H124">
        <v>1417</v>
      </c>
      <c r="I124">
        <v>666</v>
      </c>
      <c r="J124">
        <v>751</v>
      </c>
    </row>
    <row r="125" spans="6:10" x14ac:dyDescent="0.25">
      <c r="F125">
        <v>121</v>
      </c>
      <c r="G125">
        <v>14</v>
      </c>
      <c r="H125">
        <v>1170</v>
      </c>
      <c r="I125">
        <v>550</v>
      </c>
      <c r="J125">
        <v>620</v>
      </c>
    </row>
    <row r="126" spans="6:10" x14ac:dyDescent="0.25">
      <c r="F126">
        <v>122</v>
      </c>
      <c r="G126">
        <v>16</v>
      </c>
      <c r="H126">
        <v>1506</v>
      </c>
      <c r="I126">
        <v>708</v>
      </c>
      <c r="J126">
        <v>798</v>
      </c>
    </row>
    <row r="127" spans="6:10" x14ac:dyDescent="0.25">
      <c r="F127">
        <v>123</v>
      </c>
      <c r="G127">
        <v>2</v>
      </c>
      <c r="H127">
        <v>1528</v>
      </c>
      <c r="I127">
        <v>1406</v>
      </c>
      <c r="J127">
        <v>122</v>
      </c>
    </row>
    <row r="128" spans="6:10" x14ac:dyDescent="0.25">
      <c r="F128">
        <v>124</v>
      </c>
      <c r="G128">
        <v>2</v>
      </c>
      <c r="H128">
        <v>1875</v>
      </c>
      <c r="I128">
        <v>1725</v>
      </c>
      <c r="J128">
        <v>150</v>
      </c>
    </row>
    <row r="129" spans="6:10" x14ac:dyDescent="0.25">
      <c r="F129">
        <v>125</v>
      </c>
      <c r="G129">
        <v>5</v>
      </c>
      <c r="H129">
        <v>1022</v>
      </c>
      <c r="I129">
        <v>480</v>
      </c>
      <c r="J129">
        <v>542</v>
      </c>
    </row>
    <row r="130" spans="6:10" x14ac:dyDescent="0.25">
      <c r="F130">
        <v>126</v>
      </c>
      <c r="G130">
        <v>4</v>
      </c>
      <c r="H130">
        <v>1196</v>
      </c>
      <c r="I130">
        <v>562</v>
      </c>
      <c r="J130">
        <v>634</v>
      </c>
    </row>
    <row r="131" spans="6:10" x14ac:dyDescent="0.25">
      <c r="F131">
        <v>127</v>
      </c>
      <c r="G131">
        <v>14</v>
      </c>
      <c r="H131">
        <v>1177</v>
      </c>
      <c r="I131">
        <v>553</v>
      </c>
      <c r="J131">
        <v>624</v>
      </c>
    </row>
    <row r="132" spans="6:10" x14ac:dyDescent="0.25">
      <c r="F132">
        <v>128</v>
      </c>
      <c r="G132">
        <v>7</v>
      </c>
      <c r="H132">
        <v>1523</v>
      </c>
      <c r="I132">
        <v>716</v>
      </c>
      <c r="J132">
        <v>807</v>
      </c>
    </row>
    <row r="133" spans="6:10" x14ac:dyDescent="0.25">
      <c r="F133">
        <v>129</v>
      </c>
      <c r="G133">
        <v>16</v>
      </c>
      <c r="H133">
        <v>1429</v>
      </c>
      <c r="I133">
        <v>672</v>
      </c>
      <c r="J133">
        <v>757</v>
      </c>
    </row>
    <row r="134" spans="6:10" x14ac:dyDescent="0.25">
      <c r="F134">
        <v>130</v>
      </c>
      <c r="G134">
        <v>3</v>
      </c>
      <c r="H134">
        <v>1303</v>
      </c>
      <c r="I134">
        <v>612</v>
      </c>
      <c r="J134">
        <v>691</v>
      </c>
    </row>
    <row r="135" spans="6:10" x14ac:dyDescent="0.25">
      <c r="F135">
        <v>131</v>
      </c>
      <c r="G135">
        <v>5</v>
      </c>
      <c r="H135">
        <v>1880</v>
      </c>
      <c r="I135">
        <v>884</v>
      </c>
      <c r="J135">
        <v>996</v>
      </c>
    </row>
    <row r="136" spans="6:10" x14ac:dyDescent="0.25">
      <c r="F136">
        <v>132</v>
      </c>
      <c r="G136">
        <v>17</v>
      </c>
      <c r="H136">
        <v>1077</v>
      </c>
      <c r="I136">
        <v>506</v>
      </c>
      <c r="J136">
        <v>571</v>
      </c>
    </row>
    <row r="137" spans="6:10" x14ac:dyDescent="0.25">
      <c r="F137">
        <v>133</v>
      </c>
      <c r="G137">
        <v>10</v>
      </c>
      <c r="H137">
        <v>1625</v>
      </c>
      <c r="I137">
        <v>764</v>
      </c>
      <c r="J137">
        <v>861</v>
      </c>
    </row>
    <row r="138" spans="6:10" x14ac:dyDescent="0.25">
      <c r="F138">
        <v>134</v>
      </c>
      <c r="G138">
        <v>19</v>
      </c>
      <c r="H138">
        <v>1989</v>
      </c>
      <c r="I138">
        <v>935</v>
      </c>
      <c r="J138">
        <v>1054</v>
      </c>
    </row>
    <row r="139" spans="6:10" x14ac:dyDescent="0.25">
      <c r="F139">
        <v>135</v>
      </c>
      <c r="G139">
        <v>7</v>
      </c>
      <c r="H139">
        <v>1484</v>
      </c>
      <c r="I139">
        <v>697</v>
      </c>
      <c r="J139">
        <v>787</v>
      </c>
    </row>
    <row r="140" spans="6:10" x14ac:dyDescent="0.25">
      <c r="F140">
        <v>136</v>
      </c>
      <c r="G140">
        <v>4</v>
      </c>
      <c r="H140">
        <v>1939</v>
      </c>
      <c r="I140">
        <v>911</v>
      </c>
      <c r="J140">
        <v>1028</v>
      </c>
    </row>
    <row r="141" spans="6:10" x14ac:dyDescent="0.25">
      <c r="F141">
        <v>137</v>
      </c>
      <c r="G141">
        <v>19</v>
      </c>
      <c r="H141">
        <v>1581</v>
      </c>
      <c r="I141">
        <v>743</v>
      </c>
      <c r="J141">
        <v>838</v>
      </c>
    </row>
    <row r="142" spans="6:10" x14ac:dyDescent="0.25">
      <c r="F142">
        <v>138</v>
      </c>
      <c r="G142">
        <v>12</v>
      </c>
      <c r="H142">
        <v>1109</v>
      </c>
      <c r="I142">
        <v>521</v>
      </c>
      <c r="J142">
        <v>588</v>
      </c>
    </row>
    <row r="143" spans="6:10" x14ac:dyDescent="0.25">
      <c r="F143">
        <v>139</v>
      </c>
      <c r="G143">
        <v>1</v>
      </c>
      <c r="H143">
        <v>1233</v>
      </c>
      <c r="I143">
        <v>1159</v>
      </c>
      <c r="J143">
        <v>74</v>
      </c>
    </row>
    <row r="144" spans="6:10" x14ac:dyDescent="0.25">
      <c r="F144">
        <v>140</v>
      </c>
      <c r="G144">
        <v>9</v>
      </c>
      <c r="H144">
        <v>1718</v>
      </c>
      <c r="I144">
        <v>807</v>
      </c>
      <c r="J144">
        <v>911</v>
      </c>
    </row>
    <row r="145" spans="6:10" x14ac:dyDescent="0.25">
      <c r="F145">
        <v>141</v>
      </c>
      <c r="G145">
        <v>13</v>
      </c>
      <c r="H145">
        <v>1423</v>
      </c>
      <c r="I145">
        <v>669</v>
      </c>
      <c r="J145">
        <v>754</v>
      </c>
    </row>
    <row r="146" spans="6:10" x14ac:dyDescent="0.25">
      <c r="F146">
        <v>142</v>
      </c>
      <c r="G146">
        <v>7</v>
      </c>
      <c r="H146">
        <v>1255</v>
      </c>
      <c r="I146">
        <v>590</v>
      </c>
      <c r="J146">
        <v>665</v>
      </c>
    </row>
    <row r="147" spans="6:10" x14ac:dyDescent="0.25">
      <c r="F147">
        <v>143</v>
      </c>
      <c r="G147">
        <v>9</v>
      </c>
      <c r="H147">
        <v>1712</v>
      </c>
      <c r="I147">
        <v>805</v>
      </c>
      <c r="J147">
        <v>907</v>
      </c>
    </row>
    <row r="148" spans="6:10" x14ac:dyDescent="0.25">
      <c r="F148">
        <v>144</v>
      </c>
      <c r="G148">
        <v>16</v>
      </c>
      <c r="H148">
        <v>1319</v>
      </c>
      <c r="I148">
        <v>620</v>
      </c>
      <c r="J148">
        <v>699</v>
      </c>
    </row>
    <row r="149" spans="6:10" x14ac:dyDescent="0.25">
      <c r="F149">
        <v>145</v>
      </c>
      <c r="G149">
        <v>13</v>
      </c>
      <c r="H149">
        <v>1817</v>
      </c>
      <c r="I149">
        <v>854</v>
      </c>
      <c r="J149">
        <v>963</v>
      </c>
    </row>
    <row r="150" spans="6:10" x14ac:dyDescent="0.25">
      <c r="F150">
        <v>146</v>
      </c>
      <c r="G150">
        <v>18</v>
      </c>
      <c r="H150">
        <v>1481</v>
      </c>
      <c r="I150">
        <v>696</v>
      </c>
      <c r="J150">
        <v>785</v>
      </c>
    </row>
    <row r="151" spans="6:10" x14ac:dyDescent="0.25">
      <c r="F151">
        <v>147</v>
      </c>
      <c r="G151">
        <v>15</v>
      </c>
      <c r="H151">
        <v>1138</v>
      </c>
      <c r="I151">
        <v>535</v>
      </c>
      <c r="J151">
        <v>603</v>
      </c>
    </row>
    <row r="152" spans="6:10" x14ac:dyDescent="0.25">
      <c r="F152">
        <v>148</v>
      </c>
      <c r="G152">
        <v>15</v>
      </c>
      <c r="H152">
        <v>1908</v>
      </c>
      <c r="I152">
        <v>897</v>
      </c>
      <c r="J152">
        <v>1011</v>
      </c>
    </row>
    <row r="153" spans="6:10" x14ac:dyDescent="0.25">
      <c r="F153">
        <v>149</v>
      </c>
      <c r="G153">
        <v>8</v>
      </c>
      <c r="H153">
        <v>1135</v>
      </c>
      <c r="I153">
        <v>533</v>
      </c>
      <c r="J153">
        <v>602</v>
      </c>
    </row>
    <row r="154" spans="6:10" x14ac:dyDescent="0.25">
      <c r="F154">
        <v>150</v>
      </c>
      <c r="G154">
        <v>16</v>
      </c>
      <c r="H154">
        <v>1530</v>
      </c>
      <c r="I154">
        <v>719</v>
      </c>
      <c r="J154">
        <v>811</v>
      </c>
    </row>
    <row r="155" spans="6:10" x14ac:dyDescent="0.25">
      <c r="F155">
        <v>151</v>
      </c>
      <c r="G155">
        <v>11</v>
      </c>
      <c r="H155">
        <v>1707</v>
      </c>
      <c r="I155">
        <v>802</v>
      </c>
      <c r="J155">
        <v>905</v>
      </c>
    </row>
    <row r="156" spans="6:10" x14ac:dyDescent="0.25">
      <c r="F156">
        <v>152</v>
      </c>
      <c r="G156">
        <v>7</v>
      </c>
      <c r="H156">
        <v>1581</v>
      </c>
      <c r="I156">
        <v>743</v>
      </c>
      <c r="J156">
        <v>838</v>
      </c>
    </row>
    <row r="157" spans="6:10" x14ac:dyDescent="0.25">
      <c r="F157">
        <v>153</v>
      </c>
      <c r="G157">
        <v>3</v>
      </c>
      <c r="H157">
        <v>1448</v>
      </c>
      <c r="I157">
        <v>681</v>
      </c>
      <c r="J157">
        <v>767</v>
      </c>
    </row>
    <row r="158" spans="6:10" x14ac:dyDescent="0.25">
      <c r="F158">
        <v>154</v>
      </c>
      <c r="G158">
        <v>14</v>
      </c>
      <c r="H158">
        <v>1207</v>
      </c>
      <c r="I158">
        <v>567</v>
      </c>
      <c r="J158">
        <v>640</v>
      </c>
    </row>
    <row r="159" spans="6:10" x14ac:dyDescent="0.25">
      <c r="F159">
        <v>155</v>
      </c>
      <c r="G159">
        <v>4</v>
      </c>
      <c r="H159">
        <v>1147</v>
      </c>
      <c r="I159">
        <v>539</v>
      </c>
      <c r="J159">
        <v>608</v>
      </c>
    </row>
    <row r="160" spans="6:10" x14ac:dyDescent="0.25">
      <c r="F160">
        <v>156</v>
      </c>
      <c r="G160">
        <v>11</v>
      </c>
      <c r="H160">
        <v>1992</v>
      </c>
      <c r="I160">
        <v>936</v>
      </c>
      <c r="J160">
        <v>1056</v>
      </c>
    </row>
    <row r="161" spans="6:10" x14ac:dyDescent="0.25">
      <c r="F161">
        <v>157</v>
      </c>
      <c r="G161">
        <v>12</v>
      </c>
      <c r="H161">
        <v>1299</v>
      </c>
      <c r="I161">
        <v>611</v>
      </c>
      <c r="J161">
        <v>688</v>
      </c>
    </row>
    <row r="162" spans="6:10" x14ac:dyDescent="0.25">
      <c r="F162">
        <v>158</v>
      </c>
      <c r="G162">
        <v>5</v>
      </c>
      <c r="H162">
        <v>1670</v>
      </c>
      <c r="I162">
        <v>785</v>
      </c>
      <c r="J162">
        <v>885</v>
      </c>
    </row>
    <row r="163" spans="6:10" x14ac:dyDescent="0.25">
      <c r="F163">
        <v>159</v>
      </c>
      <c r="G163">
        <v>16</v>
      </c>
      <c r="H163">
        <v>1265</v>
      </c>
      <c r="I163">
        <v>595</v>
      </c>
      <c r="J163">
        <v>670</v>
      </c>
    </row>
    <row r="164" spans="6:10" x14ac:dyDescent="0.25">
      <c r="F164">
        <v>160</v>
      </c>
      <c r="G164">
        <v>7</v>
      </c>
      <c r="H164">
        <v>1380</v>
      </c>
      <c r="I164">
        <v>649</v>
      </c>
      <c r="J164">
        <v>731</v>
      </c>
    </row>
    <row r="165" spans="6:10" x14ac:dyDescent="0.25">
      <c r="F165">
        <v>161</v>
      </c>
      <c r="G165">
        <v>6</v>
      </c>
      <c r="H165">
        <v>1004</v>
      </c>
      <c r="I165">
        <v>472</v>
      </c>
      <c r="J165">
        <v>532</v>
      </c>
    </row>
    <row r="166" spans="6:10" x14ac:dyDescent="0.25">
      <c r="F166">
        <v>162</v>
      </c>
      <c r="G166">
        <v>17</v>
      </c>
      <c r="H166">
        <v>1393</v>
      </c>
      <c r="I166">
        <v>655</v>
      </c>
      <c r="J166">
        <v>738</v>
      </c>
    </row>
    <row r="167" spans="6:10" x14ac:dyDescent="0.25">
      <c r="F167">
        <v>163</v>
      </c>
      <c r="G167">
        <v>12</v>
      </c>
      <c r="H167">
        <v>1159</v>
      </c>
      <c r="I167">
        <v>545</v>
      </c>
      <c r="J167">
        <v>614</v>
      </c>
    </row>
    <row r="168" spans="6:10" x14ac:dyDescent="0.25">
      <c r="F168">
        <v>164</v>
      </c>
      <c r="G168">
        <v>15</v>
      </c>
      <c r="H168">
        <v>1958</v>
      </c>
      <c r="I168">
        <v>920</v>
      </c>
      <c r="J168">
        <v>1038</v>
      </c>
    </row>
    <row r="169" spans="6:10" x14ac:dyDescent="0.25">
      <c r="F169">
        <v>165</v>
      </c>
      <c r="G169">
        <v>3</v>
      </c>
      <c r="H169">
        <v>1301</v>
      </c>
      <c r="I169">
        <v>611</v>
      </c>
      <c r="J169">
        <v>690</v>
      </c>
    </row>
    <row r="170" spans="6:10" x14ac:dyDescent="0.25">
      <c r="F170">
        <v>166</v>
      </c>
      <c r="G170">
        <v>16</v>
      </c>
      <c r="H170">
        <v>1265</v>
      </c>
      <c r="I170">
        <v>595</v>
      </c>
      <c r="J170">
        <v>670</v>
      </c>
    </row>
    <row r="171" spans="6:10" x14ac:dyDescent="0.25">
      <c r="F171">
        <v>167</v>
      </c>
      <c r="G171">
        <v>10</v>
      </c>
      <c r="H171">
        <v>1390</v>
      </c>
      <c r="I171">
        <v>653</v>
      </c>
      <c r="J171">
        <v>737</v>
      </c>
    </row>
    <row r="172" spans="6:10" x14ac:dyDescent="0.25">
      <c r="F172">
        <v>168</v>
      </c>
      <c r="G172">
        <v>8</v>
      </c>
      <c r="H172">
        <v>1938</v>
      </c>
      <c r="I172">
        <v>911</v>
      </c>
      <c r="J172">
        <v>1027</v>
      </c>
    </row>
    <row r="173" spans="6:10" x14ac:dyDescent="0.25">
      <c r="F173">
        <v>169</v>
      </c>
      <c r="G173">
        <v>5</v>
      </c>
      <c r="H173">
        <v>1006</v>
      </c>
      <c r="I173">
        <v>473</v>
      </c>
      <c r="J173">
        <v>533</v>
      </c>
    </row>
    <row r="174" spans="6:10" x14ac:dyDescent="0.25">
      <c r="F174">
        <v>170</v>
      </c>
      <c r="G174">
        <v>13</v>
      </c>
      <c r="H174">
        <v>1967</v>
      </c>
      <c r="I174">
        <v>924</v>
      </c>
      <c r="J174">
        <v>1043</v>
      </c>
    </row>
    <row r="175" spans="6:10" x14ac:dyDescent="0.25">
      <c r="F175">
        <v>171</v>
      </c>
      <c r="G175">
        <v>7</v>
      </c>
      <c r="H175">
        <v>1557</v>
      </c>
      <c r="I175">
        <v>732</v>
      </c>
      <c r="J175">
        <v>825</v>
      </c>
    </row>
    <row r="176" spans="6:10" x14ac:dyDescent="0.25">
      <c r="F176">
        <v>172</v>
      </c>
      <c r="G176">
        <v>9</v>
      </c>
      <c r="H176">
        <v>1276</v>
      </c>
      <c r="I176">
        <v>600</v>
      </c>
      <c r="J176">
        <v>676</v>
      </c>
    </row>
    <row r="177" spans="6:10" x14ac:dyDescent="0.25">
      <c r="F177">
        <v>173</v>
      </c>
      <c r="G177">
        <v>3</v>
      </c>
      <c r="H177">
        <v>1793</v>
      </c>
      <c r="I177">
        <v>843</v>
      </c>
      <c r="J177">
        <v>950</v>
      </c>
    </row>
    <row r="178" spans="6:10" x14ac:dyDescent="0.25">
      <c r="F178">
        <v>174</v>
      </c>
      <c r="G178">
        <v>12</v>
      </c>
      <c r="H178">
        <v>1093</v>
      </c>
      <c r="I178">
        <v>514</v>
      </c>
      <c r="J178">
        <v>579</v>
      </c>
    </row>
    <row r="179" spans="6:10" x14ac:dyDescent="0.25">
      <c r="F179">
        <v>175</v>
      </c>
      <c r="G179">
        <v>5</v>
      </c>
      <c r="H179">
        <v>1793</v>
      </c>
      <c r="I179">
        <v>843</v>
      </c>
      <c r="J179">
        <v>950</v>
      </c>
    </row>
    <row r="180" spans="6:10" x14ac:dyDescent="0.25">
      <c r="F180">
        <v>176</v>
      </c>
      <c r="G180">
        <v>1</v>
      </c>
      <c r="H180">
        <v>1117</v>
      </c>
      <c r="I180">
        <v>1050</v>
      </c>
      <c r="J180">
        <v>67</v>
      </c>
    </row>
    <row r="181" spans="6:10" x14ac:dyDescent="0.25">
      <c r="F181">
        <v>177</v>
      </c>
      <c r="G181">
        <v>7</v>
      </c>
      <c r="H181">
        <v>1396</v>
      </c>
      <c r="I181">
        <v>656</v>
      </c>
      <c r="J181">
        <v>740</v>
      </c>
    </row>
    <row r="182" spans="6:10" x14ac:dyDescent="0.25">
      <c r="F182">
        <v>178</v>
      </c>
      <c r="G182">
        <v>4</v>
      </c>
      <c r="H182">
        <v>1143</v>
      </c>
      <c r="I182">
        <v>537</v>
      </c>
      <c r="J182">
        <v>606</v>
      </c>
    </row>
    <row r="183" spans="6:10" x14ac:dyDescent="0.25">
      <c r="F183">
        <v>179</v>
      </c>
      <c r="G183">
        <v>5</v>
      </c>
      <c r="H183">
        <v>1943</v>
      </c>
      <c r="I183">
        <v>913</v>
      </c>
      <c r="J183">
        <v>1030</v>
      </c>
    </row>
    <row r="184" spans="6:10" x14ac:dyDescent="0.25">
      <c r="F184">
        <v>180</v>
      </c>
      <c r="G184">
        <v>7</v>
      </c>
      <c r="H184">
        <v>1486</v>
      </c>
      <c r="I184">
        <v>698</v>
      </c>
      <c r="J184">
        <v>788</v>
      </c>
    </row>
    <row r="185" spans="6:10" x14ac:dyDescent="0.25">
      <c r="F185">
        <v>181</v>
      </c>
      <c r="G185">
        <v>18</v>
      </c>
      <c r="H185">
        <v>1368</v>
      </c>
      <c r="I185">
        <v>643</v>
      </c>
      <c r="J185">
        <v>725</v>
      </c>
    </row>
    <row r="186" spans="6:10" x14ac:dyDescent="0.25">
      <c r="F186">
        <v>182</v>
      </c>
      <c r="G186">
        <v>11</v>
      </c>
      <c r="H186">
        <v>1359</v>
      </c>
      <c r="I186">
        <v>639</v>
      </c>
      <c r="J186">
        <v>720</v>
      </c>
    </row>
    <row r="187" spans="6:10" x14ac:dyDescent="0.25">
      <c r="F187">
        <v>183</v>
      </c>
      <c r="G187">
        <v>11</v>
      </c>
      <c r="H187">
        <v>1952</v>
      </c>
      <c r="I187">
        <v>917</v>
      </c>
      <c r="J187">
        <v>1035</v>
      </c>
    </row>
    <row r="188" spans="6:10" x14ac:dyDescent="0.25">
      <c r="F188">
        <v>184</v>
      </c>
      <c r="G188">
        <v>10</v>
      </c>
      <c r="H188">
        <v>1493</v>
      </c>
      <c r="I188">
        <v>702</v>
      </c>
      <c r="J188">
        <v>791</v>
      </c>
    </row>
    <row r="189" spans="6:10" x14ac:dyDescent="0.25">
      <c r="F189">
        <v>185</v>
      </c>
      <c r="G189">
        <v>12</v>
      </c>
      <c r="H189">
        <v>1228</v>
      </c>
      <c r="I189">
        <v>577</v>
      </c>
      <c r="J189">
        <v>651</v>
      </c>
    </row>
    <row r="190" spans="6:10" x14ac:dyDescent="0.25">
      <c r="F190">
        <v>186</v>
      </c>
      <c r="G190">
        <v>11</v>
      </c>
      <c r="H190">
        <v>1967</v>
      </c>
      <c r="I190">
        <v>924</v>
      </c>
      <c r="J190">
        <v>1043</v>
      </c>
    </row>
    <row r="191" spans="6:10" x14ac:dyDescent="0.25">
      <c r="F191">
        <v>187</v>
      </c>
      <c r="G191">
        <v>5</v>
      </c>
      <c r="H191">
        <v>1241</v>
      </c>
      <c r="I191">
        <v>583</v>
      </c>
      <c r="J191">
        <v>658</v>
      </c>
    </row>
    <row r="192" spans="6:10" x14ac:dyDescent="0.25">
      <c r="F192">
        <v>188</v>
      </c>
      <c r="G192">
        <v>19</v>
      </c>
      <c r="H192">
        <v>1269</v>
      </c>
      <c r="I192">
        <v>596</v>
      </c>
      <c r="J192">
        <v>673</v>
      </c>
    </row>
    <row r="193" spans="6:10" x14ac:dyDescent="0.25">
      <c r="F193">
        <v>189</v>
      </c>
      <c r="G193">
        <v>3</v>
      </c>
      <c r="H193">
        <v>1338</v>
      </c>
      <c r="I193">
        <v>629</v>
      </c>
      <c r="J193">
        <v>709</v>
      </c>
    </row>
    <row r="194" spans="6:10" x14ac:dyDescent="0.25">
      <c r="F194">
        <v>190</v>
      </c>
      <c r="G194">
        <v>8</v>
      </c>
      <c r="H194">
        <v>1363</v>
      </c>
      <c r="I194">
        <v>641</v>
      </c>
      <c r="J194">
        <v>722</v>
      </c>
    </row>
    <row r="195" spans="6:10" x14ac:dyDescent="0.25">
      <c r="F195">
        <v>191</v>
      </c>
      <c r="G195">
        <v>9</v>
      </c>
      <c r="H195">
        <v>1676</v>
      </c>
      <c r="I195">
        <v>788</v>
      </c>
      <c r="J195">
        <v>888</v>
      </c>
    </row>
    <row r="196" spans="6:10" x14ac:dyDescent="0.25">
      <c r="F196">
        <v>192</v>
      </c>
      <c r="G196">
        <v>2</v>
      </c>
      <c r="H196">
        <v>1687</v>
      </c>
      <c r="I196">
        <v>1552</v>
      </c>
      <c r="J196">
        <v>135</v>
      </c>
    </row>
    <row r="197" spans="6:10" x14ac:dyDescent="0.25">
      <c r="F197">
        <v>193</v>
      </c>
      <c r="G197">
        <v>1</v>
      </c>
      <c r="H197">
        <v>1652</v>
      </c>
      <c r="I197">
        <v>1553</v>
      </c>
      <c r="J197">
        <v>99</v>
      </c>
    </row>
    <row r="198" spans="6:10" x14ac:dyDescent="0.25">
      <c r="F198">
        <v>194</v>
      </c>
      <c r="G198">
        <v>2</v>
      </c>
      <c r="H198">
        <v>1844</v>
      </c>
      <c r="I198">
        <v>1696</v>
      </c>
      <c r="J198">
        <v>148</v>
      </c>
    </row>
    <row r="199" spans="6:10" x14ac:dyDescent="0.25">
      <c r="F199">
        <v>195</v>
      </c>
      <c r="G199">
        <v>11</v>
      </c>
      <c r="H199">
        <v>1772</v>
      </c>
      <c r="I199">
        <v>833</v>
      </c>
      <c r="J199">
        <v>939</v>
      </c>
    </row>
    <row r="200" spans="6:10" x14ac:dyDescent="0.25">
      <c r="F200">
        <v>196</v>
      </c>
      <c r="G200">
        <v>18</v>
      </c>
      <c r="H200">
        <v>1542</v>
      </c>
      <c r="I200">
        <v>725</v>
      </c>
      <c r="J200">
        <v>817</v>
      </c>
    </row>
    <row r="201" spans="6:10" x14ac:dyDescent="0.25">
      <c r="F201">
        <v>197</v>
      </c>
      <c r="G201">
        <v>11</v>
      </c>
      <c r="H201">
        <v>1207</v>
      </c>
      <c r="I201">
        <v>567</v>
      </c>
      <c r="J201">
        <v>640</v>
      </c>
    </row>
    <row r="202" spans="6:10" x14ac:dyDescent="0.25">
      <c r="F202">
        <v>198</v>
      </c>
      <c r="G202">
        <v>10</v>
      </c>
      <c r="H202">
        <v>1073</v>
      </c>
      <c r="I202">
        <v>504</v>
      </c>
      <c r="J202">
        <v>569</v>
      </c>
    </row>
    <row r="203" spans="6:10" x14ac:dyDescent="0.25">
      <c r="F203">
        <v>199</v>
      </c>
      <c r="G203">
        <v>10</v>
      </c>
      <c r="H203">
        <v>1477</v>
      </c>
      <c r="I203">
        <v>694</v>
      </c>
      <c r="J203">
        <v>783</v>
      </c>
    </row>
    <row r="204" spans="6:10" x14ac:dyDescent="0.25">
      <c r="F204">
        <v>200</v>
      </c>
      <c r="G204">
        <v>3</v>
      </c>
      <c r="H204">
        <v>1159</v>
      </c>
      <c r="I204">
        <v>545</v>
      </c>
      <c r="J204">
        <v>614</v>
      </c>
    </row>
    <row r="205" spans="6:10" x14ac:dyDescent="0.25">
      <c r="F205">
        <v>201</v>
      </c>
      <c r="G205">
        <v>16</v>
      </c>
      <c r="H205">
        <v>1445</v>
      </c>
      <c r="I205">
        <v>679</v>
      </c>
      <c r="J205">
        <v>766</v>
      </c>
    </row>
    <row r="206" spans="6:10" x14ac:dyDescent="0.25">
      <c r="F206">
        <v>202</v>
      </c>
      <c r="G206">
        <v>1</v>
      </c>
      <c r="H206">
        <v>1760</v>
      </c>
      <c r="I206">
        <v>1654</v>
      </c>
      <c r="J206">
        <v>106</v>
      </c>
    </row>
    <row r="207" spans="6:10" x14ac:dyDescent="0.25">
      <c r="F207">
        <v>203</v>
      </c>
      <c r="G207">
        <v>5</v>
      </c>
      <c r="H207">
        <v>1429</v>
      </c>
      <c r="I207">
        <v>672</v>
      </c>
      <c r="J207">
        <v>757</v>
      </c>
    </row>
    <row r="208" spans="6:10" x14ac:dyDescent="0.25">
      <c r="F208">
        <v>204</v>
      </c>
      <c r="G208">
        <v>7</v>
      </c>
      <c r="H208">
        <v>1467</v>
      </c>
      <c r="I208">
        <v>689</v>
      </c>
      <c r="J208">
        <v>778</v>
      </c>
    </row>
    <row r="209" spans="6:10" x14ac:dyDescent="0.25">
      <c r="F209">
        <v>205</v>
      </c>
      <c r="G209">
        <v>19</v>
      </c>
      <c r="H209">
        <v>1882</v>
      </c>
      <c r="I209">
        <v>885</v>
      </c>
      <c r="J209">
        <v>997</v>
      </c>
    </row>
    <row r="210" spans="6:10" x14ac:dyDescent="0.25">
      <c r="F210">
        <v>206</v>
      </c>
      <c r="G210">
        <v>16</v>
      </c>
      <c r="H210">
        <v>1655</v>
      </c>
      <c r="I210">
        <v>778</v>
      </c>
      <c r="J210">
        <v>877</v>
      </c>
    </row>
    <row r="211" spans="6:10" x14ac:dyDescent="0.25">
      <c r="F211">
        <v>207</v>
      </c>
      <c r="G211">
        <v>13</v>
      </c>
      <c r="H211">
        <v>1464</v>
      </c>
      <c r="I211">
        <v>688</v>
      </c>
      <c r="J211">
        <v>776</v>
      </c>
    </row>
    <row r="212" spans="6:10" x14ac:dyDescent="0.25">
      <c r="F212">
        <v>208</v>
      </c>
      <c r="G212">
        <v>11</v>
      </c>
      <c r="H212">
        <v>1440</v>
      </c>
      <c r="I212">
        <v>677</v>
      </c>
      <c r="J212">
        <v>763</v>
      </c>
    </row>
    <row r="213" spans="6:10" x14ac:dyDescent="0.25">
      <c r="F213">
        <v>209</v>
      </c>
      <c r="G213">
        <v>8</v>
      </c>
      <c r="H213">
        <v>1825</v>
      </c>
      <c r="I213">
        <v>858</v>
      </c>
      <c r="J213">
        <v>967</v>
      </c>
    </row>
    <row r="214" spans="6:10" x14ac:dyDescent="0.25">
      <c r="F214">
        <v>210</v>
      </c>
      <c r="G214">
        <v>16</v>
      </c>
      <c r="H214">
        <v>1793</v>
      </c>
      <c r="I214">
        <v>843</v>
      </c>
      <c r="J214">
        <v>950</v>
      </c>
    </row>
    <row r="215" spans="6:10" x14ac:dyDescent="0.25">
      <c r="F215">
        <v>211</v>
      </c>
      <c r="G215">
        <v>11</v>
      </c>
      <c r="H215">
        <v>1641</v>
      </c>
      <c r="I215">
        <v>771</v>
      </c>
      <c r="J215">
        <v>870</v>
      </c>
    </row>
    <row r="216" spans="6:10" x14ac:dyDescent="0.25">
      <c r="F216">
        <v>212</v>
      </c>
      <c r="G216">
        <v>9</v>
      </c>
      <c r="H216">
        <v>1613</v>
      </c>
      <c r="I216">
        <v>758</v>
      </c>
      <c r="J216">
        <v>855</v>
      </c>
    </row>
    <row r="217" spans="6:10" x14ac:dyDescent="0.25">
      <c r="F217">
        <v>213</v>
      </c>
      <c r="G217">
        <v>4</v>
      </c>
      <c r="H217">
        <v>1663</v>
      </c>
      <c r="I217">
        <v>782</v>
      </c>
      <c r="J217">
        <v>881</v>
      </c>
    </row>
    <row r="218" spans="6:10" x14ac:dyDescent="0.25">
      <c r="F218">
        <v>214</v>
      </c>
      <c r="G218">
        <v>7</v>
      </c>
      <c r="H218">
        <v>1480</v>
      </c>
      <c r="I218">
        <v>696</v>
      </c>
      <c r="J218">
        <v>784</v>
      </c>
    </row>
    <row r="219" spans="6:10" x14ac:dyDescent="0.25">
      <c r="F219">
        <v>215</v>
      </c>
      <c r="G219">
        <v>15</v>
      </c>
      <c r="H219">
        <v>1860</v>
      </c>
      <c r="I219">
        <v>874</v>
      </c>
      <c r="J219">
        <v>986</v>
      </c>
    </row>
    <row r="220" spans="6:10" x14ac:dyDescent="0.25">
      <c r="F220">
        <v>216</v>
      </c>
      <c r="G220">
        <v>15</v>
      </c>
      <c r="H220">
        <v>1871</v>
      </c>
      <c r="I220">
        <v>879</v>
      </c>
      <c r="J220">
        <v>992</v>
      </c>
    </row>
    <row r="221" spans="6:10" x14ac:dyDescent="0.25">
      <c r="F221">
        <v>217</v>
      </c>
      <c r="G221">
        <v>20</v>
      </c>
      <c r="H221">
        <v>1461</v>
      </c>
      <c r="I221">
        <v>687</v>
      </c>
      <c r="J221">
        <v>774</v>
      </c>
    </row>
    <row r="222" spans="6:10" x14ac:dyDescent="0.25">
      <c r="F222">
        <v>218</v>
      </c>
      <c r="G222">
        <v>11</v>
      </c>
      <c r="H222">
        <v>1512</v>
      </c>
      <c r="I222">
        <v>711</v>
      </c>
      <c r="J222">
        <v>801</v>
      </c>
    </row>
    <row r="223" spans="6:10" x14ac:dyDescent="0.25">
      <c r="F223">
        <v>219</v>
      </c>
      <c r="G223">
        <v>6</v>
      </c>
      <c r="H223">
        <v>1080</v>
      </c>
      <c r="I223">
        <v>508</v>
      </c>
      <c r="J223">
        <v>572</v>
      </c>
    </row>
    <row r="224" spans="6:10" x14ac:dyDescent="0.25">
      <c r="F224">
        <v>220</v>
      </c>
      <c r="G224">
        <v>17</v>
      </c>
      <c r="H224">
        <v>1717</v>
      </c>
      <c r="I224">
        <v>807</v>
      </c>
      <c r="J224">
        <v>910</v>
      </c>
    </row>
    <row r="225" spans="6:10" x14ac:dyDescent="0.25">
      <c r="F225">
        <v>221</v>
      </c>
      <c r="G225">
        <v>19</v>
      </c>
      <c r="H225">
        <v>1529</v>
      </c>
      <c r="I225">
        <v>719</v>
      </c>
      <c r="J225">
        <v>810</v>
      </c>
    </row>
    <row r="226" spans="6:10" x14ac:dyDescent="0.25">
      <c r="F226">
        <v>222</v>
      </c>
      <c r="G226">
        <v>19</v>
      </c>
      <c r="H226">
        <v>1458</v>
      </c>
      <c r="I226">
        <v>685</v>
      </c>
      <c r="J226">
        <v>773</v>
      </c>
    </row>
    <row r="227" spans="6:10" x14ac:dyDescent="0.25">
      <c r="F227">
        <v>223</v>
      </c>
      <c r="G227">
        <v>3</v>
      </c>
      <c r="H227">
        <v>1110</v>
      </c>
      <c r="I227">
        <v>522</v>
      </c>
      <c r="J227">
        <v>588</v>
      </c>
    </row>
    <row r="228" spans="6:10" x14ac:dyDescent="0.25">
      <c r="F228">
        <v>224</v>
      </c>
      <c r="G228">
        <v>9</v>
      </c>
      <c r="H228">
        <v>1587</v>
      </c>
      <c r="I228">
        <v>746</v>
      </c>
      <c r="J228">
        <v>841</v>
      </c>
    </row>
    <row r="229" spans="6:10" x14ac:dyDescent="0.25">
      <c r="F229">
        <v>225</v>
      </c>
      <c r="G229">
        <v>11</v>
      </c>
      <c r="H229">
        <v>1047</v>
      </c>
      <c r="I229">
        <v>492</v>
      </c>
      <c r="J229">
        <v>555</v>
      </c>
    </row>
    <row r="230" spans="6:10" x14ac:dyDescent="0.25">
      <c r="F230">
        <v>226</v>
      </c>
      <c r="G230">
        <v>7</v>
      </c>
      <c r="H230">
        <v>1818</v>
      </c>
      <c r="I230">
        <v>854</v>
      </c>
      <c r="J230">
        <v>964</v>
      </c>
    </row>
    <row r="231" spans="6:10" x14ac:dyDescent="0.25">
      <c r="F231">
        <v>227</v>
      </c>
      <c r="G231">
        <v>1</v>
      </c>
      <c r="H231">
        <v>1895</v>
      </c>
      <c r="I231">
        <v>1781</v>
      </c>
      <c r="J231">
        <v>114</v>
      </c>
    </row>
    <row r="232" spans="6:10" x14ac:dyDescent="0.25">
      <c r="F232">
        <v>228</v>
      </c>
      <c r="G232">
        <v>7</v>
      </c>
      <c r="H232">
        <v>1130</v>
      </c>
      <c r="I232">
        <v>531</v>
      </c>
      <c r="J232">
        <v>599</v>
      </c>
    </row>
    <row r="233" spans="6:10" x14ac:dyDescent="0.25">
      <c r="F233">
        <v>229</v>
      </c>
      <c r="G233">
        <v>20</v>
      </c>
      <c r="H233">
        <v>1625</v>
      </c>
      <c r="I233">
        <v>764</v>
      </c>
      <c r="J233">
        <v>861</v>
      </c>
    </row>
    <row r="234" spans="6:10" x14ac:dyDescent="0.25">
      <c r="F234">
        <v>230</v>
      </c>
      <c r="G234">
        <v>13</v>
      </c>
      <c r="H234">
        <v>1496</v>
      </c>
      <c r="I234">
        <v>703</v>
      </c>
      <c r="J234">
        <v>793</v>
      </c>
    </row>
    <row r="235" spans="6:10" x14ac:dyDescent="0.25">
      <c r="F235">
        <v>231</v>
      </c>
      <c r="G235">
        <v>19</v>
      </c>
      <c r="H235">
        <v>1285</v>
      </c>
      <c r="I235">
        <v>604</v>
      </c>
      <c r="J235">
        <v>681</v>
      </c>
    </row>
    <row r="236" spans="6:10" x14ac:dyDescent="0.25">
      <c r="F236">
        <v>232</v>
      </c>
      <c r="G236">
        <v>20</v>
      </c>
      <c r="H236">
        <v>1875</v>
      </c>
      <c r="I236">
        <v>881</v>
      </c>
      <c r="J236">
        <v>994</v>
      </c>
    </row>
    <row r="237" spans="6:10" x14ac:dyDescent="0.25">
      <c r="F237">
        <v>233</v>
      </c>
      <c r="G237">
        <v>2</v>
      </c>
      <c r="H237">
        <v>1476</v>
      </c>
      <c r="I237">
        <v>1358</v>
      </c>
      <c r="J237">
        <v>118</v>
      </c>
    </row>
    <row r="238" spans="6:10" x14ac:dyDescent="0.25">
      <c r="F238">
        <v>234</v>
      </c>
      <c r="G238">
        <v>13</v>
      </c>
      <c r="H238">
        <v>1419</v>
      </c>
      <c r="I238">
        <v>667</v>
      </c>
      <c r="J238">
        <v>752</v>
      </c>
    </row>
    <row r="239" spans="6:10" x14ac:dyDescent="0.25">
      <c r="F239">
        <v>235</v>
      </c>
      <c r="G239">
        <v>7</v>
      </c>
      <c r="H239">
        <v>1789</v>
      </c>
      <c r="I239">
        <v>841</v>
      </c>
      <c r="J239">
        <v>948</v>
      </c>
    </row>
    <row r="240" spans="6:10" x14ac:dyDescent="0.25">
      <c r="F240">
        <v>236</v>
      </c>
      <c r="G240">
        <v>5</v>
      </c>
      <c r="H240">
        <v>1230</v>
      </c>
      <c r="I240">
        <v>578</v>
      </c>
      <c r="J240">
        <v>652</v>
      </c>
    </row>
    <row r="241" spans="6:10" x14ac:dyDescent="0.25">
      <c r="F241">
        <v>237</v>
      </c>
      <c r="G241">
        <v>2</v>
      </c>
      <c r="H241">
        <v>1325</v>
      </c>
      <c r="I241">
        <v>1219</v>
      </c>
      <c r="J241">
        <v>106</v>
      </c>
    </row>
    <row r="242" spans="6:10" x14ac:dyDescent="0.25">
      <c r="F242">
        <v>238</v>
      </c>
      <c r="G242">
        <v>14</v>
      </c>
      <c r="H242">
        <v>1514</v>
      </c>
      <c r="I242">
        <v>712</v>
      </c>
      <c r="J242">
        <v>802</v>
      </c>
    </row>
    <row r="243" spans="6:10" x14ac:dyDescent="0.25">
      <c r="F243">
        <v>239</v>
      </c>
      <c r="G243">
        <v>9</v>
      </c>
      <c r="H243">
        <v>1740</v>
      </c>
      <c r="I243">
        <v>818</v>
      </c>
      <c r="J243">
        <v>922</v>
      </c>
    </row>
    <row r="244" spans="6:10" x14ac:dyDescent="0.25">
      <c r="F244">
        <v>240</v>
      </c>
      <c r="G244">
        <v>2</v>
      </c>
      <c r="H244">
        <v>1355</v>
      </c>
      <c r="I244">
        <v>1247</v>
      </c>
      <c r="J244">
        <v>108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2157-EB34-4108-B4FB-97BBB1F9558C}">
  <sheetPr codeName="Sheet29"/>
  <dimension ref="A3:I131"/>
  <sheetViews>
    <sheetView workbookViewId="0">
      <selection activeCell="E3" sqref="E3:I131"/>
    </sheetView>
  </sheetViews>
  <sheetFormatPr defaultRowHeight="15" x14ac:dyDescent="0.25"/>
  <cols>
    <col min="1" max="1" width="33.5703125" customWidth="1"/>
    <col min="5" max="5" width="18.7109375" customWidth="1"/>
    <col min="6" max="6" width="13" customWidth="1"/>
    <col min="9" max="9" width="15.140625" customWidth="1"/>
  </cols>
  <sheetData>
    <row r="3" spans="1:9" x14ac:dyDescent="0.25">
      <c r="E3" t="s">
        <v>1116</v>
      </c>
      <c r="F3" t="s">
        <v>1117</v>
      </c>
      <c r="G3" t="s">
        <v>1118</v>
      </c>
      <c r="H3" t="s">
        <v>1119</v>
      </c>
      <c r="I3" t="s">
        <v>1120</v>
      </c>
    </row>
    <row r="4" spans="1:9" x14ac:dyDescent="0.25">
      <c r="E4">
        <v>31</v>
      </c>
      <c r="F4" t="s">
        <v>1121</v>
      </c>
      <c r="G4" t="s">
        <v>1122</v>
      </c>
      <c r="H4" t="s">
        <v>1122</v>
      </c>
      <c r="I4" t="s">
        <v>1121</v>
      </c>
    </row>
    <row r="5" spans="1:9" x14ac:dyDescent="0.25">
      <c r="E5">
        <v>27</v>
      </c>
      <c r="F5" t="s">
        <v>1121</v>
      </c>
      <c r="G5" t="s">
        <v>1122</v>
      </c>
      <c r="H5" t="s">
        <v>1122</v>
      </c>
      <c r="I5" t="s">
        <v>1121</v>
      </c>
    </row>
    <row r="6" spans="1:9" x14ac:dyDescent="0.25">
      <c r="E6">
        <v>38</v>
      </c>
      <c r="F6" t="s">
        <v>1121</v>
      </c>
      <c r="G6" t="s">
        <v>1122</v>
      </c>
      <c r="H6" t="s">
        <v>1122</v>
      </c>
      <c r="I6" t="s">
        <v>1121</v>
      </c>
    </row>
    <row r="7" spans="1:9" x14ac:dyDescent="0.25">
      <c r="A7" s="51"/>
      <c r="B7" s="51"/>
      <c r="C7" s="51"/>
      <c r="D7" s="51"/>
      <c r="E7">
        <v>37</v>
      </c>
      <c r="F7" t="s">
        <v>1121</v>
      </c>
      <c r="G7" t="s">
        <v>1122</v>
      </c>
      <c r="H7" t="s">
        <v>1122</v>
      </c>
      <c r="I7" t="s">
        <v>1121</v>
      </c>
    </row>
    <row r="8" spans="1:9" x14ac:dyDescent="0.25">
      <c r="A8" s="51"/>
      <c r="B8" s="51"/>
      <c r="C8" s="51"/>
      <c r="D8" s="51"/>
      <c r="E8">
        <v>37</v>
      </c>
      <c r="F8" t="s">
        <v>1121</v>
      </c>
      <c r="G8" t="s">
        <v>1122</v>
      </c>
      <c r="H8" t="s">
        <v>1122</v>
      </c>
      <c r="I8" t="s">
        <v>1121</v>
      </c>
    </row>
    <row r="9" spans="1:9" x14ac:dyDescent="0.25">
      <c r="A9" s="51"/>
      <c r="B9" s="51"/>
      <c r="C9" s="51"/>
      <c r="D9" s="51"/>
      <c r="E9">
        <v>32</v>
      </c>
      <c r="F9" t="s">
        <v>1121</v>
      </c>
      <c r="G9" t="s">
        <v>1122</v>
      </c>
      <c r="H9" t="s">
        <v>1122</v>
      </c>
      <c r="I9" t="s">
        <v>1121</v>
      </c>
    </row>
    <row r="10" spans="1:9" x14ac:dyDescent="0.25">
      <c r="A10" s="51"/>
      <c r="B10" s="51"/>
      <c r="C10" s="51"/>
      <c r="D10" s="51"/>
      <c r="E10">
        <v>33</v>
      </c>
      <c r="F10" t="s">
        <v>1121</v>
      </c>
      <c r="G10" t="s">
        <v>1122</v>
      </c>
      <c r="H10" t="s">
        <v>1122</v>
      </c>
      <c r="I10" t="s">
        <v>1121</v>
      </c>
    </row>
    <row r="11" spans="1:9" x14ac:dyDescent="0.25">
      <c r="A11" s="51"/>
      <c r="B11" s="51"/>
      <c r="C11" s="51"/>
      <c r="D11" s="51"/>
      <c r="E11">
        <v>28</v>
      </c>
      <c r="F11" t="s">
        <v>1121</v>
      </c>
      <c r="G11" t="s">
        <v>1122</v>
      </c>
      <c r="H11" t="s">
        <v>1122</v>
      </c>
      <c r="I11" t="s">
        <v>1121</v>
      </c>
    </row>
    <row r="12" spans="1:9" x14ac:dyDescent="0.25">
      <c r="A12" s="51"/>
      <c r="B12" s="51"/>
      <c r="C12" s="51"/>
      <c r="D12" s="51"/>
      <c r="E12">
        <v>28</v>
      </c>
      <c r="F12" t="s">
        <v>1121</v>
      </c>
      <c r="G12" t="s">
        <v>1122</v>
      </c>
      <c r="H12" t="s">
        <v>1122</v>
      </c>
      <c r="I12" t="s">
        <v>1121</v>
      </c>
    </row>
    <row r="13" spans="1:9" x14ac:dyDescent="0.25">
      <c r="A13" s="51"/>
      <c r="B13" s="51"/>
      <c r="C13" s="51"/>
      <c r="D13" s="51"/>
      <c r="E13">
        <v>26</v>
      </c>
      <c r="F13" t="s">
        <v>1121</v>
      </c>
      <c r="G13" t="s">
        <v>1122</v>
      </c>
      <c r="H13" t="s">
        <v>1122</v>
      </c>
      <c r="I13" t="s">
        <v>1121</v>
      </c>
    </row>
    <row r="14" spans="1:9" x14ac:dyDescent="0.25">
      <c r="A14" s="51"/>
      <c r="B14" s="51"/>
      <c r="C14" s="51"/>
      <c r="D14" s="51"/>
      <c r="E14">
        <v>30</v>
      </c>
      <c r="F14" t="s">
        <v>1121</v>
      </c>
      <c r="G14" t="s">
        <v>1122</v>
      </c>
      <c r="H14" t="s">
        <v>1122</v>
      </c>
      <c r="I14" t="s">
        <v>1121</v>
      </c>
    </row>
    <row r="15" spans="1:9" x14ac:dyDescent="0.25">
      <c r="A15" s="51"/>
      <c r="B15" s="51"/>
      <c r="C15" s="51"/>
      <c r="D15" s="51"/>
      <c r="E15">
        <v>24</v>
      </c>
      <c r="F15" t="s">
        <v>1121</v>
      </c>
      <c r="G15" t="s">
        <v>1122</v>
      </c>
      <c r="H15" t="s">
        <v>1122</v>
      </c>
      <c r="I15" t="s">
        <v>1121</v>
      </c>
    </row>
    <row r="16" spans="1:9" x14ac:dyDescent="0.25">
      <c r="A16" s="51"/>
      <c r="B16" s="51"/>
      <c r="C16" s="51"/>
      <c r="D16" s="51"/>
      <c r="E16">
        <v>36</v>
      </c>
      <c r="F16" t="s">
        <v>1121</v>
      </c>
      <c r="G16" t="s">
        <v>1122</v>
      </c>
      <c r="H16" t="s">
        <v>1122</v>
      </c>
      <c r="I16" t="s">
        <v>1121</v>
      </c>
    </row>
    <row r="17" spans="1:9" x14ac:dyDescent="0.25">
      <c r="A17" s="51"/>
      <c r="B17" s="51"/>
      <c r="C17" s="51"/>
      <c r="D17" s="51"/>
      <c r="E17">
        <v>39</v>
      </c>
      <c r="F17" t="s">
        <v>1121</v>
      </c>
      <c r="G17" t="s">
        <v>1122</v>
      </c>
      <c r="H17" t="s">
        <v>1123</v>
      </c>
      <c r="I17" t="s">
        <v>1122</v>
      </c>
    </row>
    <row r="18" spans="1:9" x14ac:dyDescent="0.25">
      <c r="A18" s="51"/>
      <c r="B18" s="51"/>
      <c r="C18" s="51"/>
      <c r="D18" s="51"/>
      <c r="E18">
        <v>24</v>
      </c>
      <c r="F18" t="s">
        <v>1122</v>
      </c>
      <c r="G18" t="s">
        <v>1123</v>
      </c>
      <c r="H18" t="s">
        <v>1122</v>
      </c>
      <c r="I18" t="s">
        <v>1123</v>
      </c>
    </row>
    <row r="19" spans="1:9" x14ac:dyDescent="0.25">
      <c r="A19" s="51"/>
      <c r="B19" s="51"/>
      <c r="C19" s="51"/>
      <c r="D19" s="51"/>
      <c r="E19">
        <v>40</v>
      </c>
      <c r="F19" t="s">
        <v>1123</v>
      </c>
      <c r="G19" t="s">
        <v>1122</v>
      </c>
      <c r="H19" t="s">
        <v>1123</v>
      </c>
      <c r="I19" t="s">
        <v>1122</v>
      </c>
    </row>
    <row r="20" spans="1:9" x14ac:dyDescent="0.25">
      <c r="E20">
        <v>24</v>
      </c>
      <c r="F20" t="s">
        <v>1122</v>
      </c>
      <c r="G20" t="s">
        <v>1123</v>
      </c>
      <c r="H20" t="s">
        <v>1122</v>
      </c>
      <c r="I20" t="s">
        <v>1123</v>
      </c>
    </row>
    <row r="21" spans="1:9" x14ac:dyDescent="0.25">
      <c r="E21">
        <v>37</v>
      </c>
      <c r="F21" t="s">
        <v>1123</v>
      </c>
      <c r="G21" t="s">
        <v>1122</v>
      </c>
      <c r="H21" t="s">
        <v>1122</v>
      </c>
      <c r="I21" t="s">
        <v>1123</v>
      </c>
    </row>
    <row r="22" spans="1:9" x14ac:dyDescent="0.25">
      <c r="E22">
        <v>23</v>
      </c>
      <c r="F22" t="s">
        <v>1123</v>
      </c>
      <c r="G22" t="s">
        <v>1122</v>
      </c>
      <c r="H22" t="s">
        <v>1122</v>
      </c>
      <c r="I22" t="s">
        <v>1123</v>
      </c>
    </row>
    <row r="23" spans="1:9" x14ac:dyDescent="0.25">
      <c r="E23">
        <v>35</v>
      </c>
      <c r="F23" t="s">
        <v>1123</v>
      </c>
      <c r="G23" t="s">
        <v>1122</v>
      </c>
      <c r="H23" t="s">
        <v>1122</v>
      </c>
      <c r="I23" t="s">
        <v>1123</v>
      </c>
    </row>
    <row r="24" spans="1:9" x14ac:dyDescent="0.25">
      <c r="E24">
        <v>35</v>
      </c>
      <c r="F24" t="s">
        <v>1123</v>
      </c>
      <c r="G24" t="s">
        <v>1122</v>
      </c>
      <c r="H24" t="s">
        <v>1122</v>
      </c>
      <c r="I24" t="s">
        <v>1123</v>
      </c>
    </row>
    <row r="25" spans="1:9" x14ac:dyDescent="0.25">
      <c r="E25">
        <v>36</v>
      </c>
      <c r="F25" t="s">
        <v>1123</v>
      </c>
      <c r="G25" t="s">
        <v>1122</v>
      </c>
      <c r="H25" t="s">
        <v>1122</v>
      </c>
      <c r="I25" t="s">
        <v>1123</v>
      </c>
    </row>
    <row r="26" spans="1:9" x14ac:dyDescent="0.25">
      <c r="E26">
        <v>32</v>
      </c>
      <c r="F26" t="s">
        <v>1123</v>
      </c>
      <c r="G26" t="s">
        <v>1122</v>
      </c>
      <c r="H26" t="s">
        <v>1122</v>
      </c>
      <c r="I26" t="s">
        <v>1123</v>
      </c>
    </row>
    <row r="27" spans="1:9" x14ac:dyDescent="0.25">
      <c r="E27">
        <v>32</v>
      </c>
      <c r="F27" t="s">
        <v>1123</v>
      </c>
      <c r="G27" t="s">
        <v>1122</v>
      </c>
      <c r="H27" t="s">
        <v>1122</v>
      </c>
      <c r="I27" t="s">
        <v>1123</v>
      </c>
    </row>
    <row r="28" spans="1:9" x14ac:dyDescent="0.25">
      <c r="E28">
        <v>33</v>
      </c>
      <c r="F28" t="s">
        <v>1123</v>
      </c>
      <c r="G28" t="s">
        <v>1122</v>
      </c>
      <c r="H28" t="s">
        <v>1122</v>
      </c>
      <c r="I28" t="s">
        <v>1123</v>
      </c>
    </row>
    <row r="29" spans="1:9" x14ac:dyDescent="0.25">
      <c r="E29">
        <v>36</v>
      </c>
      <c r="F29" t="s">
        <v>1123</v>
      </c>
      <c r="G29" t="s">
        <v>1122</v>
      </c>
      <c r="H29" t="s">
        <v>1122</v>
      </c>
      <c r="I29" t="s">
        <v>1123</v>
      </c>
    </row>
    <row r="30" spans="1:9" x14ac:dyDescent="0.25">
      <c r="E30">
        <v>35</v>
      </c>
      <c r="F30" t="s">
        <v>1123</v>
      </c>
      <c r="G30" t="s">
        <v>1122</v>
      </c>
      <c r="H30" t="s">
        <v>1122</v>
      </c>
      <c r="I30" t="s">
        <v>1123</v>
      </c>
    </row>
    <row r="31" spans="1:9" x14ac:dyDescent="0.25">
      <c r="E31">
        <v>29</v>
      </c>
      <c r="F31" t="s">
        <v>1123</v>
      </c>
      <c r="G31" t="s">
        <v>1122</v>
      </c>
      <c r="H31" t="s">
        <v>1122</v>
      </c>
      <c r="I31" t="s">
        <v>1123</v>
      </c>
    </row>
    <row r="32" spans="1:9" x14ac:dyDescent="0.25">
      <c r="E32">
        <v>42</v>
      </c>
      <c r="F32" t="s">
        <v>1123</v>
      </c>
      <c r="G32" t="s">
        <v>1122</v>
      </c>
      <c r="H32" t="s">
        <v>1123</v>
      </c>
      <c r="I32" t="s">
        <v>1122</v>
      </c>
    </row>
    <row r="33" spans="5:9" x14ac:dyDescent="0.25">
      <c r="E33">
        <v>31</v>
      </c>
      <c r="F33" t="s">
        <v>1122</v>
      </c>
      <c r="G33" t="s">
        <v>1122</v>
      </c>
      <c r="H33" t="s">
        <v>1122</v>
      </c>
      <c r="I33" t="s">
        <v>1122</v>
      </c>
    </row>
    <row r="34" spans="5:9" x14ac:dyDescent="0.25">
      <c r="E34">
        <v>22</v>
      </c>
      <c r="F34" t="s">
        <v>1122</v>
      </c>
      <c r="G34" t="s">
        <v>1123</v>
      </c>
      <c r="H34" t="s">
        <v>1122</v>
      </c>
      <c r="I34" t="s">
        <v>1123</v>
      </c>
    </row>
    <row r="35" spans="5:9" x14ac:dyDescent="0.25">
      <c r="E35">
        <v>40</v>
      </c>
      <c r="F35" t="s">
        <v>1123</v>
      </c>
      <c r="G35" t="s">
        <v>1122</v>
      </c>
      <c r="H35" t="s">
        <v>1123</v>
      </c>
      <c r="I35" t="s">
        <v>1122</v>
      </c>
    </row>
    <row r="36" spans="5:9" x14ac:dyDescent="0.25">
      <c r="E36">
        <v>25</v>
      </c>
      <c r="F36" t="s">
        <v>1122</v>
      </c>
      <c r="G36" t="s">
        <v>1123</v>
      </c>
      <c r="H36" t="s">
        <v>1122</v>
      </c>
      <c r="I36" t="s">
        <v>1123</v>
      </c>
    </row>
    <row r="37" spans="5:9" x14ac:dyDescent="0.25">
      <c r="E37">
        <v>39</v>
      </c>
      <c r="F37" t="s">
        <v>1123</v>
      </c>
      <c r="G37" t="s">
        <v>1122</v>
      </c>
      <c r="H37" t="s">
        <v>1123</v>
      </c>
      <c r="I37" t="s">
        <v>1122</v>
      </c>
    </row>
    <row r="38" spans="5:9" x14ac:dyDescent="0.25">
      <c r="E38">
        <v>32</v>
      </c>
      <c r="F38" t="s">
        <v>1122</v>
      </c>
      <c r="G38" t="s">
        <v>1122</v>
      </c>
      <c r="H38" t="s">
        <v>1122</v>
      </c>
      <c r="I38" t="s">
        <v>1122</v>
      </c>
    </row>
    <row r="39" spans="5:9" x14ac:dyDescent="0.25">
      <c r="E39">
        <v>21</v>
      </c>
      <c r="F39" t="s">
        <v>1122</v>
      </c>
      <c r="G39" t="s">
        <v>1123</v>
      </c>
      <c r="H39" t="s">
        <v>1122</v>
      </c>
      <c r="I39" t="s">
        <v>1123</v>
      </c>
    </row>
    <row r="40" spans="5:9" x14ac:dyDescent="0.25">
      <c r="E40">
        <v>38</v>
      </c>
      <c r="F40" t="s">
        <v>1123</v>
      </c>
      <c r="G40" t="s">
        <v>1122</v>
      </c>
      <c r="H40" t="s">
        <v>1122</v>
      </c>
      <c r="I40" t="s">
        <v>1123</v>
      </c>
    </row>
    <row r="41" spans="5:9" x14ac:dyDescent="0.25">
      <c r="E41">
        <v>42</v>
      </c>
      <c r="F41" t="s">
        <v>1123</v>
      </c>
      <c r="G41" t="s">
        <v>1122</v>
      </c>
      <c r="H41" t="s">
        <v>1123</v>
      </c>
      <c r="I41" t="s">
        <v>1122</v>
      </c>
    </row>
    <row r="42" spans="5:9" x14ac:dyDescent="0.25">
      <c r="E42">
        <v>40</v>
      </c>
      <c r="F42" t="s">
        <v>1122</v>
      </c>
      <c r="G42" t="s">
        <v>1122</v>
      </c>
      <c r="H42" t="s">
        <v>1122</v>
      </c>
      <c r="I42" t="s">
        <v>1122</v>
      </c>
    </row>
    <row r="43" spans="5:9" x14ac:dyDescent="0.25">
      <c r="E43">
        <v>41</v>
      </c>
      <c r="F43" t="s">
        <v>1122</v>
      </c>
      <c r="G43" t="s">
        <v>1122</v>
      </c>
      <c r="H43" t="s">
        <v>1122</v>
      </c>
      <c r="I43" t="s">
        <v>1122</v>
      </c>
    </row>
    <row r="44" spans="5:9" x14ac:dyDescent="0.25">
      <c r="E44">
        <v>31</v>
      </c>
      <c r="F44" t="s">
        <v>1122</v>
      </c>
      <c r="G44" t="s">
        <v>1122</v>
      </c>
      <c r="H44" t="s">
        <v>1122</v>
      </c>
      <c r="I44" t="s">
        <v>1122</v>
      </c>
    </row>
    <row r="45" spans="5:9" x14ac:dyDescent="0.25">
      <c r="E45">
        <v>36</v>
      </c>
      <c r="F45" t="s">
        <v>1122</v>
      </c>
      <c r="G45" t="s">
        <v>1122</v>
      </c>
      <c r="H45" t="s">
        <v>1122</v>
      </c>
      <c r="I45" t="s">
        <v>1122</v>
      </c>
    </row>
    <row r="46" spans="5:9" x14ac:dyDescent="0.25">
      <c r="E46">
        <v>23</v>
      </c>
      <c r="F46" t="s">
        <v>1122</v>
      </c>
      <c r="G46" t="s">
        <v>1123</v>
      </c>
      <c r="H46" t="s">
        <v>1122</v>
      </c>
      <c r="I46" t="s">
        <v>1123</v>
      </c>
    </row>
    <row r="47" spans="5:9" x14ac:dyDescent="0.25">
      <c r="E47">
        <v>23</v>
      </c>
      <c r="F47" t="s">
        <v>1123</v>
      </c>
      <c r="G47" t="s">
        <v>1122</v>
      </c>
      <c r="H47" t="s">
        <v>1122</v>
      </c>
      <c r="I47" t="s">
        <v>1123</v>
      </c>
    </row>
    <row r="48" spans="5:9" x14ac:dyDescent="0.25">
      <c r="E48">
        <v>36</v>
      </c>
      <c r="F48" t="s">
        <v>1123</v>
      </c>
      <c r="G48" t="s">
        <v>1122</v>
      </c>
      <c r="H48" t="s">
        <v>1122</v>
      </c>
      <c r="I48" t="s">
        <v>1123</v>
      </c>
    </row>
    <row r="49" spans="5:9" x14ac:dyDescent="0.25">
      <c r="E49">
        <v>35</v>
      </c>
      <c r="F49" t="s">
        <v>1123</v>
      </c>
      <c r="G49" t="s">
        <v>1122</v>
      </c>
      <c r="H49" t="s">
        <v>1122</v>
      </c>
      <c r="I49" t="s">
        <v>1123</v>
      </c>
    </row>
    <row r="50" spans="5:9" x14ac:dyDescent="0.25">
      <c r="E50">
        <v>29</v>
      </c>
      <c r="F50" t="s">
        <v>1123</v>
      </c>
      <c r="G50" t="s">
        <v>1122</v>
      </c>
      <c r="H50" t="s">
        <v>1122</v>
      </c>
      <c r="I50" t="s">
        <v>1123</v>
      </c>
    </row>
    <row r="51" spans="5:9" x14ac:dyDescent="0.25">
      <c r="E51">
        <v>35</v>
      </c>
      <c r="F51" t="s">
        <v>1123</v>
      </c>
      <c r="G51" t="s">
        <v>1122</v>
      </c>
      <c r="H51" t="s">
        <v>1122</v>
      </c>
      <c r="I51" t="s">
        <v>1123</v>
      </c>
    </row>
    <row r="52" spans="5:9" x14ac:dyDescent="0.25">
      <c r="E52">
        <v>26</v>
      </c>
      <c r="F52" t="s">
        <v>1123</v>
      </c>
      <c r="G52" t="s">
        <v>1122</v>
      </c>
      <c r="H52" t="s">
        <v>1122</v>
      </c>
      <c r="I52" t="s">
        <v>1123</v>
      </c>
    </row>
    <row r="53" spans="5:9" x14ac:dyDescent="0.25">
      <c r="E53">
        <v>35</v>
      </c>
      <c r="F53" t="s">
        <v>1123</v>
      </c>
      <c r="G53" t="s">
        <v>1122</v>
      </c>
      <c r="H53" t="s">
        <v>1122</v>
      </c>
      <c r="I53" t="s">
        <v>1123</v>
      </c>
    </row>
    <row r="54" spans="5:9" x14ac:dyDescent="0.25">
      <c r="E54">
        <v>35</v>
      </c>
      <c r="F54" t="s">
        <v>1123</v>
      </c>
      <c r="G54" t="s">
        <v>1122</v>
      </c>
      <c r="H54" t="s">
        <v>1122</v>
      </c>
      <c r="I54" t="s">
        <v>1123</v>
      </c>
    </row>
    <row r="55" spans="5:9" x14ac:dyDescent="0.25">
      <c r="E55">
        <v>41</v>
      </c>
      <c r="F55" t="s">
        <v>1123</v>
      </c>
      <c r="G55" t="s">
        <v>1122</v>
      </c>
      <c r="H55" t="s">
        <v>1123</v>
      </c>
      <c r="I55" t="s">
        <v>1122</v>
      </c>
    </row>
    <row r="56" spans="5:9" x14ac:dyDescent="0.25">
      <c r="E56">
        <v>23</v>
      </c>
      <c r="F56" t="s">
        <v>1122</v>
      </c>
      <c r="G56" t="s">
        <v>1123</v>
      </c>
      <c r="H56" t="s">
        <v>1122</v>
      </c>
      <c r="I56" t="s">
        <v>1123</v>
      </c>
    </row>
    <row r="57" spans="5:9" x14ac:dyDescent="0.25">
      <c r="E57">
        <v>23</v>
      </c>
      <c r="F57" t="s">
        <v>1123</v>
      </c>
      <c r="G57" t="s">
        <v>1122</v>
      </c>
      <c r="H57" t="s">
        <v>1122</v>
      </c>
      <c r="I57" t="s">
        <v>1123</v>
      </c>
    </row>
    <row r="58" spans="5:9" x14ac:dyDescent="0.25">
      <c r="E58">
        <v>35</v>
      </c>
      <c r="F58" t="s">
        <v>1123</v>
      </c>
      <c r="G58" t="s">
        <v>1122</v>
      </c>
      <c r="H58" t="s">
        <v>1122</v>
      </c>
      <c r="I58" t="s">
        <v>1123</v>
      </c>
    </row>
    <row r="59" spans="5:9" x14ac:dyDescent="0.25">
      <c r="E59">
        <v>25</v>
      </c>
      <c r="F59" t="s">
        <v>1123</v>
      </c>
      <c r="G59" t="s">
        <v>1122</v>
      </c>
      <c r="H59" t="s">
        <v>1122</v>
      </c>
      <c r="I59" t="s">
        <v>1123</v>
      </c>
    </row>
    <row r="60" spans="5:9" x14ac:dyDescent="0.25">
      <c r="E60">
        <v>30</v>
      </c>
      <c r="F60" t="s">
        <v>1123</v>
      </c>
      <c r="G60" t="s">
        <v>1122</v>
      </c>
      <c r="H60" t="s">
        <v>1122</v>
      </c>
      <c r="I60" t="s">
        <v>1123</v>
      </c>
    </row>
    <row r="61" spans="5:9" x14ac:dyDescent="0.25">
      <c r="E61">
        <v>27</v>
      </c>
      <c r="F61" t="s">
        <v>1123</v>
      </c>
      <c r="G61" t="s">
        <v>1122</v>
      </c>
      <c r="H61" t="s">
        <v>1122</v>
      </c>
      <c r="I61" t="s">
        <v>1123</v>
      </c>
    </row>
    <row r="62" spans="5:9" x14ac:dyDescent="0.25">
      <c r="E62">
        <v>31</v>
      </c>
      <c r="F62" t="s">
        <v>1123</v>
      </c>
      <c r="G62" t="s">
        <v>1122</v>
      </c>
      <c r="H62" t="s">
        <v>1122</v>
      </c>
      <c r="I62" t="s">
        <v>1123</v>
      </c>
    </row>
    <row r="63" spans="5:9" x14ac:dyDescent="0.25">
      <c r="E63">
        <v>27</v>
      </c>
      <c r="F63" t="s">
        <v>1123</v>
      </c>
      <c r="G63" t="s">
        <v>1122</v>
      </c>
      <c r="H63" t="s">
        <v>1122</v>
      </c>
      <c r="I63" t="s">
        <v>1123</v>
      </c>
    </row>
    <row r="64" spans="5:9" x14ac:dyDescent="0.25">
      <c r="E64">
        <v>27</v>
      </c>
      <c r="F64" t="s">
        <v>1123</v>
      </c>
      <c r="G64" t="s">
        <v>1122</v>
      </c>
      <c r="H64" t="s">
        <v>1122</v>
      </c>
      <c r="I64" t="s">
        <v>1123</v>
      </c>
    </row>
    <row r="65" spans="5:9" x14ac:dyDescent="0.25">
      <c r="E65">
        <v>23</v>
      </c>
      <c r="F65" t="s">
        <v>1123</v>
      </c>
      <c r="G65" t="s">
        <v>1122</v>
      </c>
      <c r="H65" t="s">
        <v>1122</v>
      </c>
      <c r="I65" t="s">
        <v>1123</v>
      </c>
    </row>
    <row r="66" spans="5:9" x14ac:dyDescent="0.25">
      <c r="E66">
        <v>38</v>
      </c>
      <c r="F66" t="s">
        <v>1123</v>
      </c>
      <c r="G66" t="s">
        <v>1122</v>
      </c>
      <c r="H66" t="s">
        <v>1122</v>
      </c>
      <c r="I66" t="s">
        <v>1123</v>
      </c>
    </row>
    <row r="67" spans="5:9" x14ac:dyDescent="0.25">
      <c r="E67">
        <v>23</v>
      </c>
      <c r="F67" t="s">
        <v>1123</v>
      </c>
      <c r="G67" t="s">
        <v>1122</v>
      </c>
      <c r="H67" t="s">
        <v>1122</v>
      </c>
      <c r="I67" t="s">
        <v>1123</v>
      </c>
    </row>
    <row r="68" spans="5:9" x14ac:dyDescent="0.25">
      <c r="E68">
        <v>21</v>
      </c>
      <c r="F68" t="s">
        <v>1123</v>
      </c>
      <c r="G68" t="s">
        <v>1122</v>
      </c>
      <c r="H68" t="s">
        <v>1122</v>
      </c>
      <c r="I68" t="s">
        <v>1123</v>
      </c>
    </row>
    <row r="69" spans="5:9" x14ac:dyDescent="0.25">
      <c r="E69">
        <v>29</v>
      </c>
      <c r="F69" t="s">
        <v>1123</v>
      </c>
      <c r="G69" t="s">
        <v>1122</v>
      </c>
      <c r="H69" t="s">
        <v>1122</v>
      </c>
      <c r="I69" t="s">
        <v>1123</v>
      </c>
    </row>
    <row r="70" spans="5:9" x14ac:dyDescent="0.25">
      <c r="E70">
        <v>35</v>
      </c>
      <c r="F70" t="s">
        <v>1123</v>
      </c>
      <c r="G70" t="s">
        <v>1122</v>
      </c>
      <c r="H70" t="s">
        <v>1122</v>
      </c>
      <c r="I70" t="s">
        <v>1123</v>
      </c>
    </row>
    <row r="71" spans="5:9" x14ac:dyDescent="0.25">
      <c r="E71">
        <v>35</v>
      </c>
      <c r="F71" t="s">
        <v>1123</v>
      </c>
      <c r="G71" t="s">
        <v>1122</v>
      </c>
      <c r="H71" t="s">
        <v>1122</v>
      </c>
      <c r="I71" t="s">
        <v>1123</v>
      </c>
    </row>
    <row r="72" spans="5:9" x14ac:dyDescent="0.25">
      <c r="E72">
        <v>26</v>
      </c>
      <c r="F72" t="s">
        <v>1123</v>
      </c>
      <c r="G72" t="s">
        <v>1122</v>
      </c>
      <c r="H72" t="s">
        <v>1122</v>
      </c>
      <c r="I72" t="s">
        <v>1123</v>
      </c>
    </row>
    <row r="73" spans="5:9" x14ac:dyDescent="0.25">
      <c r="E73">
        <v>25</v>
      </c>
      <c r="F73" t="s">
        <v>1123</v>
      </c>
      <c r="G73" t="s">
        <v>1122</v>
      </c>
      <c r="H73" t="s">
        <v>1122</v>
      </c>
      <c r="I73" t="s">
        <v>1123</v>
      </c>
    </row>
    <row r="74" spans="5:9" x14ac:dyDescent="0.25">
      <c r="E74">
        <v>34</v>
      </c>
      <c r="F74" t="s">
        <v>1123</v>
      </c>
      <c r="G74" t="s">
        <v>1122</v>
      </c>
      <c r="H74" t="s">
        <v>1122</v>
      </c>
      <c r="I74" t="s">
        <v>1123</v>
      </c>
    </row>
    <row r="75" spans="5:9" x14ac:dyDescent="0.25">
      <c r="E75">
        <v>25</v>
      </c>
      <c r="F75" t="s">
        <v>1123</v>
      </c>
      <c r="G75" t="s">
        <v>1122</v>
      </c>
      <c r="H75" t="s">
        <v>1122</v>
      </c>
      <c r="I75" t="s">
        <v>1123</v>
      </c>
    </row>
    <row r="76" spans="5:9" x14ac:dyDescent="0.25">
      <c r="E76">
        <v>29</v>
      </c>
      <c r="F76" t="s">
        <v>1123</v>
      </c>
      <c r="G76" t="s">
        <v>1122</v>
      </c>
      <c r="H76" t="s">
        <v>1122</v>
      </c>
      <c r="I76" t="s">
        <v>1123</v>
      </c>
    </row>
    <row r="77" spans="5:9" x14ac:dyDescent="0.25">
      <c r="E77">
        <v>21</v>
      </c>
      <c r="F77" t="s">
        <v>1123</v>
      </c>
      <c r="G77" t="s">
        <v>1122</v>
      </c>
      <c r="H77" t="s">
        <v>1122</v>
      </c>
      <c r="I77" t="s">
        <v>1123</v>
      </c>
    </row>
    <row r="78" spans="5:9" x14ac:dyDescent="0.25">
      <c r="E78">
        <v>42</v>
      </c>
      <c r="F78" t="s">
        <v>1123</v>
      </c>
      <c r="G78" t="s">
        <v>1122</v>
      </c>
      <c r="H78" t="s">
        <v>1123</v>
      </c>
      <c r="I78" t="s">
        <v>1122</v>
      </c>
    </row>
    <row r="79" spans="5:9" x14ac:dyDescent="0.25">
      <c r="E79">
        <v>21</v>
      </c>
      <c r="F79" t="s">
        <v>1122</v>
      </c>
      <c r="G79" t="s">
        <v>1123</v>
      </c>
      <c r="H79" t="s">
        <v>1122</v>
      </c>
      <c r="I79" t="s">
        <v>1123</v>
      </c>
    </row>
    <row r="80" spans="5:9" x14ac:dyDescent="0.25">
      <c r="E80">
        <v>36</v>
      </c>
      <c r="F80" t="s">
        <v>1123</v>
      </c>
      <c r="G80" t="s">
        <v>1122</v>
      </c>
      <c r="H80" t="s">
        <v>1122</v>
      </c>
      <c r="I80" t="s">
        <v>1123</v>
      </c>
    </row>
    <row r="81" spans="5:9" x14ac:dyDescent="0.25">
      <c r="E81">
        <v>27</v>
      </c>
      <c r="F81" t="s">
        <v>1123</v>
      </c>
      <c r="G81" t="s">
        <v>1122</v>
      </c>
      <c r="H81" t="s">
        <v>1122</v>
      </c>
      <c r="I81" t="s">
        <v>1123</v>
      </c>
    </row>
    <row r="82" spans="5:9" x14ac:dyDescent="0.25">
      <c r="E82">
        <v>24</v>
      </c>
      <c r="F82" t="s">
        <v>1123</v>
      </c>
      <c r="G82" t="s">
        <v>1122</v>
      </c>
      <c r="H82" t="s">
        <v>1122</v>
      </c>
      <c r="I82" t="s">
        <v>1123</v>
      </c>
    </row>
    <row r="83" spans="5:9" x14ac:dyDescent="0.25">
      <c r="E83">
        <v>26</v>
      </c>
      <c r="F83" t="s">
        <v>1123</v>
      </c>
      <c r="G83" t="s">
        <v>1122</v>
      </c>
      <c r="H83" t="s">
        <v>1122</v>
      </c>
      <c r="I83" t="s">
        <v>1123</v>
      </c>
    </row>
    <row r="84" spans="5:9" x14ac:dyDescent="0.25">
      <c r="E84">
        <v>42</v>
      </c>
      <c r="F84" t="s">
        <v>1123</v>
      </c>
      <c r="G84" t="s">
        <v>1122</v>
      </c>
      <c r="H84" t="s">
        <v>1123</v>
      </c>
      <c r="I84" t="s">
        <v>1122</v>
      </c>
    </row>
    <row r="85" spans="5:9" x14ac:dyDescent="0.25">
      <c r="E85">
        <v>34</v>
      </c>
      <c r="F85" t="s">
        <v>1122</v>
      </c>
      <c r="G85" t="s">
        <v>1122</v>
      </c>
      <c r="H85" t="s">
        <v>1122</v>
      </c>
      <c r="I85" t="s">
        <v>1122</v>
      </c>
    </row>
    <row r="86" spans="5:9" x14ac:dyDescent="0.25">
      <c r="E86">
        <v>28</v>
      </c>
      <c r="F86" t="s">
        <v>1122</v>
      </c>
      <c r="G86" t="s">
        <v>1122</v>
      </c>
      <c r="H86" t="s">
        <v>1122</v>
      </c>
      <c r="I86" t="s">
        <v>1122</v>
      </c>
    </row>
    <row r="87" spans="5:9" x14ac:dyDescent="0.25">
      <c r="E87">
        <v>26</v>
      </c>
      <c r="F87" t="s">
        <v>1122</v>
      </c>
      <c r="G87" t="s">
        <v>1123</v>
      </c>
      <c r="H87" t="s">
        <v>1122</v>
      </c>
      <c r="I87" t="s">
        <v>1123</v>
      </c>
    </row>
    <row r="88" spans="5:9" x14ac:dyDescent="0.25">
      <c r="E88">
        <v>28</v>
      </c>
      <c r="F88" t="s">
        <v>1123</v>
      </c>
      <c r="G88" t="s">
        <v>1122</v>
      </c>
      <c r="H88" t="s">
        <v>1122</v>
      </c>
      <c r="I88" t="s">
        <v>1123</v>
      </c>
    </row>
    <row r="89" spans="5:9" x14ac:dyDescent="0.25">
      <c r="E89">
        <v>22</v>
      </c>
      <c r="F89" t="s">
        <v>1123</v>
      </c>
      <c r="G89" t="s">
        <v>1122</v>
      </c>
      <c r="H89" t="s">
        <v>1122</v>
      </c>
      <c r="I89" t="s">
        <v>1123</v>
      </c>
    </row>
    <row r="90" spans="5:9" x14ac:dyDescent="0.25">
      <c r="E90">
        <v>39</v>
      </c>
      <c r="F90" t="s">
        <v>1123</v>
      </c>
      <c r="G90" t="s">
        <v>1122</v>
      </c>
      <c r="H90" t="s">
        <v>1123</v>
      </c>
      <c r="I90" t="s">
        <v>1122</v>
      </c>
    </row>
    <row r="91" spans="5:9" x14ac:dyDescent="0.25">
      <c r="E91">
        <v>28</v>
      </c>
      <c r="F91" t="s">
        <v>1122</v>
      </c>
      <c r="G91" t="s">
        <v>1122</v>
      </c>
      <c r="H91" t="s">
        <v>1122</v>
      </c>
      <c r="I91" t="s">
        <v>1122</v>
      </c>
    </row>
    <row r="92" spans="5:9" x14ac:dyDescent="0.25">
      <c r="E92">
        <v>34</v>
      </c>
      <c r="F92" t="s">
        <v>1122</v>
      </c>
      <c r="G92" t="s">
        <v>1122</v>
      </c>
      <c r="H92" t="s">
        <v>1122</v>
      </c>
      <c r="I92" t="s">
        <v>1122</v>
      </c>
    </row>
    <row r="93" spans="5:9" x14ac:dyDescent="0.25">
      <c r="E93">
        <v>28</v>
      </c>
      <c r="F93" t="s">
        <v>1122</v>
      </c>
      <c r="G93" t="s">
        <v>1122</v>
      </c>
      <c r="H93" t="s">
        <v>1122</v>
      </c>
      <c r="I93" t="s">
        <v>1122</v>
      </c>
    </row>
    <row r="94" spans="5:9" x14ac:dyDescent="0.25">
      <c r="E94">
        <v>27</v>
      </c>
      <c r="F94" t="s">
        <v>1122</v>
      </c>
      <c r="G94" t="s">
        <v>1123</v>
      </c>
      <c r="H94" t="s">
        <v>1122</v>
      </c>
      <c r="I94" t="s">
        <v>1123</v>
      </c>
    </row>
    <row r="95" spans="5:9" x14ac:dyDescent="0.25">
      <c r="E95">
        <v>29</v>
      </c>
      <c r="F95" t="s">
        <v>1123</v>
      </c>
      <c r="G95" t="s">
        <v>1122</v>
      </c>
      <c r="H95" t="s">
        <v>1122</v>
      </c>
      <c r="I95" t="s">
        <v>1123</v>
      </c>
    </row>
    <row r="96" spans="5:9" x14ac:dyDescent="0.25">
      <c r="E96">
        <v>30</v>
      </c>
      <c r="F96" t="s">
        <v>1123</v>
      </c>
      <c r="G96" t="s">
        <v>1122</v>
      </c>
      <c r="H96" t="s">
        <v>1122</v>
      </c>
      <c r="I96" t="s">
        <v>1123</v>
      </c>
    </row>
    <row r="97" spans="5:9" x14ac:dyDescent="0.25">
      <c r="E97">
        <v>35</v>
      </c>
      <c r="F97" t="s">
        <v>1123</v>
      </c>
      <c r="G97" t="s">
        <v>1122</v>
      </c>
      <c r="H97" t="s">
        <v>1122</v>
      </c>
      <c r="I97" t="s">
        <v>1123</v>
      </c>
    </row>
    <row r="98" spans="5:9" x14ac:dyDescent="0.25">
      <c r="E98">
        <v>32</v>
      </c>
      <c r="F98" t="s">
        <v>1123</v>
      </c>
      <c r="G98" t="s">
        <v>1122</v>
      </c>
      <c r="H98" t="s">
        <v>1122</v>
      </c>
      <c r="I98" t="s">
        <v>1123</v>
      </c>
    </row>
    <row r="99" spans="5:9" x14ac:dyDescent="0.25">
      <c r="E99">
        <v>36</v>
      </c>
      <c r="F99" t="s">
        <v>1123</v>
      </c>
      <c r="G99" t="s">
        <v>1122</v>
      </c>
      <c r="H99" t="s">
        <v>1122</v>
      </c>
      <c r="I99" t="s">
        <v>1123</v>
      </c>
    </row>
    <row r="100" spans="5:9" x14ac:dyDescent="0.25">
      <c r="E100">
        <v>34</v>
      </c>
      <c r="F100" t="s">
        <v>1123</v>
      </c>
      <c r="G100" t="s">
        <v>1122</v>
      </c>
      <c r="H100" t="s">
        <v>1122</v>
      </c>
      <c r="I100" t="s">
        <v>1123</v>
      </c>
    </row>
    <row r="101" spans="5:9" x14ac:dyDescent="0.25">
      <c r="E101">
        <v>40</v>
      </c>
      <c r="F101" t="s">
        <v>1123</v>
      </c>
      <c r="G101" t="s">
        <v>1122</v>
      </c>
      <c r="H101" t="s">
        <v>1123</v>
      </c>
      <c r="I101" t="s">
        <v>1122</v>
      </c>
    </row>
    <row r="102" spans="5:9" x14ac:dyDescent="0.25">
      <c r="E102">
        <v>36</v>
      </c>
      <c r="F102" t="s">
        <v>1122</v>
      </c>
      <c r="G102" t="s">
        <v>1122</v>
      </c>
      <c r="H102" t="s">
        <v>1122</v>
      </c>
      <c r="I102" t="s">
        <v>1122</v>
      </c>
    </row>
    <row r="103" spans="5:9" x14ac:dyDescent="0.25">
      <c r="E103">
        <v>25</v>
      </c>
      <c r="F103" t="s">
        <v>1122</v>
      </c>
      <c r="G103" t="s">
        <v>1123</v>
      </c>
      <c r="H103" t="s">
        <v>1122</v>
      </c>
      <c r="I103" t="s">
        <v>1123</v>
      </c>
    </row>
    <row r="104" spans="5:9" x14ac:dyDescent="0.25">
      <c r="E104">
        <v>35</v>
      </c>
      <c r="F104" t="s">
        <v>1123</v>
      </c>
      <c r="G104" t="s">
        <v>1122</v>
      </c>
      <c r="H104" t="s">
        <v>1122</v>
      </c>
      <c r="I104" t="s">
        <v>1123</v>
      </c>
    </row>
    <row r="105" spans="5:9" x14ac:dyDescent="0.25">
      <c r="E105">
        <v>31</v>
      </c>
      <c r="F105" t="s">
        <v>1123</v>
      </c>
      <c r="G105" t="s">
        <v>1122</v>
      </c>
      <c r="H105" t="s">
        <v>1122</v>
      </c>
      <c r="I105" t="s">
        <v>1123</v>
      </c>
    </row>
    <row r="106" spans="5:9" x14ac:dyDescent="0.25">
      <c r="E106">
        <v>40</v>
      </c>
      <c r="F106" t="s">
        <v>1123</v>
      </c>
      <c r="G106" t="s">
        <v>1122</v>
      </c>
      <c r="H106" t="s">
        <v>1123</v>
      </c>
      <c r="I106" t="s">
        <v>1122</v>
      </c>
    </row>
    <row r="107" spans="5:9" x14ac:dyDescent="0.25">
      <c r="E107">
        <v>24</v>
      </c>
      <c r="F107" t="s">
        <v>1122</v>
      </c>
      <c r="G107" t="s">
        <v>1123</v>
      </c>
      <c r="H107" t="s">
        <v>1122</v>
      </c>
      <c r="I107" t="s">
        <v>1123</v>
      </c>
    </row>
    <row r="108" spans="5:9" x14ac:dyDescent="0.25">
      <c r="E108">
        <v>32</v>
      </c>
      <c r="F108" t="s">
        <v>1123</v>
      </c>
      <c r="G108" t="s">
        <v>1122</v>
      </c>
      <c r="H108" t="s">
        <v>1122</v>
      </c>
      <c r="I108" t="s">
        <v>1123</v>
      </c>
    </row>
    <row r="109" spans="5:9" x14ac:dyDescent="0.25">
      <c r="E109">
        <v>25</v>
      </c>
      <c r="F109" t="s">
        <v>1123</v>
      </c>
      <c r="G109" t="s">
        <v>1122</v>
      </c>
      <c r="H109" t="s">
        <v>1122</v>
      </c>
      <c r="I109" t="s">
        <v>1123</v>
      </c>
    </row>
    <row r="110" spans="5:9" x14ac:dyDescent="0.25">
      <c r="E110">
        <v>33</v>
      </c>
      <c r="F110" t="s">
        <v>1123</v>
      </c>
      <c r="G110" t="s">
        <v>1122</v>
      </c>
      <c r="H110" t="s">
        <v>1122</v>
      </c>
      <c r="I110" t="s">
        <v>1123</v>
      </c>
    </row>
    <row r="111" spans="5:9" x14ac:dyDescent="0.25">
      <c r="E111">
        <v>32</v>
      </c>
      <c r="F111" t="s">
        <v>1123</v>
      </c>
      <c r="G111" t="s">
        <v>1122</v>
      </c>
      <c r="H111" t="s">
        <v>1122</v>
      </c>
      <c r="I111" t="s">
        <v>1123</v>
      </c>
    </row>
    <row r="112" spans="5:9" x14ac:dyDescent="0.25">
      <c r="E112">
        <v>32</v>
      </c>
      <c r="F112" t="s">
        <v>1123</v>
      </c>
      <c r="G112" t="s">
        <v>1122</v>
      </c>
      <c r="H112" t="s">
        <v>1122</v>
      </c>
      <c r="I112" t="s">
        <v>1123</v>
      </c>
    </row>
    <row r="113" spans="5:9" x14ac:dyDescent="0.25">
      <c r="E113">
        <v>33</v>
      </c>
      <c r="F113" t="s">
        <v>1123</v>
      </c>
      <c r="G113" t="s">
        <v>1122</v>
      </c>
      <c r="H113" t="s">
        <v>1122</v>
      </c>
      <c r="I113" t="s">
        <v>1123</v>
      </c>
    </row>
    <row r="114" spans="5:9" x14ac:dyDescent="0.25">
      <c r="E114">
        <v>36</v>
      </c>
      <c r="F114" t="s">
        <v>1123</v>
      </c>
      <c r="G114" t="s">
        <v>1122</v>
      </c>
      <c r="H114" t="s">
        <v>1122</v>
      </c>
      <c r="I114" t="s">
        <v>1123</v>
      </c>
    </row>
    <row r="115" spans="5:9" x14ac:dyDescent="0.25">
      <c r="E115">
        <v>34</v>
      </c>
      <c r="F115" t="s">
        <v>1123</v>
      </c>
      <c r="G115" t="s">
        <v>1122</v>
      </c>
      <c r="H115" t="s">
        <v>1122</v>
      </c>
      <c r="I115" t="s">
        <v>1123</v>
      </c>
    </row>
    <row r="116" spans="5:9" x14ac:dyDescent="0.25">
      <c r="E116">
        <v>40</v>
      </c>
      <c r="F116" t="s">
        <v>1123</v>
      </c>
      <c r="G116" t="s">
        <v>1122</v>
      </c>
      <c r="H116" t="s">
        <v>1123</v>
      </c>
      <c r="I116" t="s">
        <v>1122</v>
      </c>
    </row>
    <row r="117" spans="5:9" x14ac:dyDescent="0.25">
      <c r="E117">
        <v>25</v>
      </c>
      <c r="F117" t="s">
        <v>1122</v>
      </c>
      <c r="G117" t="s">
        <v>1123</v>
      </c>
      <c r="H117" t="s">
        <v>1122</v>
      </c>
      <c r="I117" t="s">
        <v>1123</v>
      </c>
    </row>
    <row r="118" spans="5:9" x14ac:dyDescent="0.25">
      <c r="E118">
        <v>27</v>
      </c>
      <c r="F118" t="s">
        <v>1123</v>
      </c>
      <c r="G118" t="s">
        <v>1122</v>
      </c>
      <c r="H118" t="s">
        <v>1122</v>
      </c>
      <c r="I118" t="s">
        <v>1123</v>
      </c>
    </row>
    <row r="119" spans="5:9" x14ac:dyDescent="0.25">
      <c r="E119">
        <v>28</v>
      </c>
      <c r="F119" t="s">
        <v>1123</v>
      </c>
      <c r="G119" t="s">
        <v>1122</v>
      </c>
      <c r="H119" t="s">
        <v>1122</v>
      </c>
      <c r="I119" t="s">
        <v>1123</v>
      </c>
    </row>
    <row r="120" spans="5:9" x14ac:dyDescent="0.25">
      <c r="E120">
        <v>33</v>
      </c>
      <c r="F120" t="s">
        <v>1123</v>
      </c>
      <c r="G120" t="s">
        <v>1122</v>
      </c>
      <c r="H120" t="s">
        <v>1122</v>
      </c>
      <c r="I120" t="s">
        <v>1123</v>
      </c>
    </row>
    <row r="121" spans="5:9" x14ac:dyDescent="0.25">
      <c r="E121">
        <v>27</v>
      </c>
      <c r="F121" t="s">
        <v>1123</v>
      </c>
      <c r="G121" t="s">
        <v>1122</v>
      </c>
      <c r="H121" t="s">
        <v>1122</v>
      </c>
      <c r="I121" t="s">
        <v>1123</v>
      </c>
    </row>
    <row r="122" spans="5:9" x14ac:dyDescent="0.25">
      <c r="E122">
        <v>30</v>
      </c>
      <c r="F122" t="s">
        <v>1123</v>
      </c>
      <c r="G122" t="s">
        <v>1122</v>
      </c>
      <c r="H122" t="s">
        <v>1122</v>
      </c>
      <c r="I122" t="s">
        <v>1123</v>
      </c>
    </row>
    <row r="123" spans="5:9" x14ac:dyDescent="0.25">
      <c r="E123">
        <v>34</v>
      </c>
      <c r="F123" t="s">
        <v>1123</v>
      </c>
      <c r="G123" t="s">
        <v>1122</v>
      </c>
      <c r="H123" t="s">
        <v>1122</v>
      </c>
      <c r="I123" t="s">
        <v>1123</v>
      </c>
    </row>
    <row r="124" spans="5:9" x14ac:dyDescent="0.25">
      <c r="E124">
        <v>27</v>
      </c>
      <c r="F124" t="s">
        <v>1123</v>
      </c>
      <c r="G124" t="s">
        <v>1122</v>
      </c>
      <c r="H124" t="s">
        <v>1122</v>
      </c>
      <c r="I124" t="s">
        <v>1123</v>
      </c>
    </row>
    <row r="125" spans="5:9" x14ac:dyDescent="0.25">
      <c r="E125">
        <v>24</v>
      </c>
      <c r="F125" t="s">
        <v>1123</v>
      </c>
      <c r="G125" t="s">
        <v>1122</v>
      </c>
      <c r="H125" t="s">
        <v>1122</v>
      </c>
      <c r="I125" t="s">
        <v>1123</v>
      </c>
    </row>
    <row r="126" spans="5:9" x14ac:dyDescent="0.25">
      <c r="E126">
        <v>34</v>
      </c>
      <c r="F126" t="s">
        <v>1123</v>
      </c>
      <c r="G126" t="s">
        <v>1122</v>
      </c>
      <c r="H126" t="s">
        <v>1122</v>
      </c>
      <c r="I126" t="s">
        <v>1123</v>
      </c>
    </row>
    <row r="127" spans="5:9" x14ac:dyDescent="0.25">
      <c r="E127">
        <v>36</v>
      </c>
      <c r="F127" t="s">
        <v>1123</v>
      </c>
      <c r="G127" t="s">
        <v>1122</v>
      </c>
      <c r="H127" t="s">
        <v>1122</v>
      </c>
      <c r="I127" t="s">
        <v>1123</v>
      </c>
    </row>
    <row r="128" spans="5:9" x14ac:dyDescent="0.25">
      <c r="E128">
        <v>23</v>
      </c>
      <c r="F128" t="s">
        <v>1123</v>
      </c>
      <c r="G128" t="s">
        <v>1122</v>
      </c>
      <c r="H128" t="s">
        <v>1122</v>
      </c>
      <c r="I128" t="s">
        <v>1123</v>
      </c>
    </row>
    <row r="129" spans="5:9" x14ac:dyDescent="0.25">
      <c r="E129">
        <v>30</v>
      </c>
      <c r="F129" t="s">
        <v>1123</v>
      </c>
      <c r="G129" t="s">
        <v>1122</v>
      </c>
      <c r="H129" t="s">
        <v>1122</v>
      </c>
      <c r="I129" t="s">
        <v>1123</v>
      </c>
    </row>
    <row r="130" spans="5:9" x14ac:dyDescent="0.25">
      <c r="E130">
        <v>34</v>
      </c>
      <c r="F130" t="s">
        <v>1123</v>
      </c>
      <c r="G130" t="s">
        <v>1122</v>
      </c>
      <c r="H130" t="s">
        <v>1122</v>
      </c>
      <c r="I130" t="s">
        <v>1123</v>
      </c>
    </row>
    <row r="131" spans="5:9" x14ac:dyDescent="0.25">
      <c r="E131">
        <v>29</v>
      </c>
      <c r="F131" t="s">
        <v>1123</v>
      </c>
      <c r="G131" t="s">
        <v>1122</v>
      </c>
      <c r="H131" t="s">
        <v>1122</v>
      </c>
      <c r="I131" t="s">
        <v>1123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1295-90B0-4ED2-86DD-AB42FF6C2D13}">
  <sheetPr codeName="Sheet2"/>
  <dimension ref="C4:E85"/>
  <sheetViews>
    <sheetView topLeftCell="C60" workbookViewId="0">
      <selection activeCell="E86" sqref="E86"/>
    </sheetView>
  </sheetViews>
  <sheetFormatPr defaultRowHeight="15" x14ac:dyDescent="0.25"/>
  <cols>
    <col min="3" max="3" width="10.85546875" bestFit="1" customWidth="1"/>
    <col min="4" max="4" width="13" customWidth="1"/>
    <col min="5" max="5" width="11.85546875" customWidth="1"/>
  </cols>
  <sheetData>
    <row r="4" spans="3:5" x14ac:dyDescent="0.25">
      <c r="C4" t="s">
        <v>7</v>
      </c>
      <c r="D4" t="s">
        <v>8</v>
      </c>
      <c r="E4" t="s">
        <v>9</v>
      </c>
    </row>
    <row r="5" spans="3:5" x14ac:dyDescent="0.25">
      <c r="C5" s="1">
        <v>1995</v>
      </c>
      <c r="D5">
        <v>4</v>
      </c>
      <c r="E5">
        <v>0.51100000000000001</v>
      </c>
    </row>
    <row r="6" spans="3:5" x14ac:dyDescent="0.25">
      <c r="C6" s="1">
        <v>1996</v>
      </c>
      <c r="D6">
        <v>1</v>
      </c>
      <c r="E6" s="2">
        <v>0.875</v>
      </c>
    </row>
    <row r="7" spans="3:5" x14ac:dyDescent="0.25">
      <c r="C7" s="1">
        <v>1996</v>
      </c>
      <c r="D7">
        <v>2</v>
      </c>
      <c r="E7" s="2">
        <v>2.23</v>
      </c>
    </row>
    <row r="8" spans="3:5" x14ac:dyDescent="0.25">
      <c r="C8" s="1">
        <v>1996</v>
      </c>
      <c r="D8">
        <v>3</v>
      </c>
      <c r="E8" s="2">
        <v>4.173</v>
      </c>
    </row>
    <row r="9" spans="3:5" x14ac:dyDescent="0.25">
      <c r="C9" s="1">
        <v>1996</v>
      </c>
      <c r="D9">
        <v>4</v>
      </c>
      <c r="E9" s="2">
        <v>8.468</v>
      </c>
    </row>
    <row r="10" spans="3:5" x14ac:dyDescent="0.25">
      <c r="C10" s="1">
        <f>C6+1</f>
        <v>1997</v>
      </c>
      <c r="D10">
        <f>D6</f>
        <v>1</v>
      </c>
      <c r="E10" s="2">
        <v>16.004999999999999</v>
      </c>
    </row>
    <row r="11" spans="3:5" x14ac:dyDescent="0.25">
      <c r="C11" s="1">
        <f t="shared" ref="C11:C61" si="0">C7+1</f>
        <v>1997</v>
      </c>
      <c r="D11">
        <f t="shared" ref="D11:D58" si="1">D7</f>
        <v>2</v>
      </c>
      <c r="E11" s="2">
        <v>27.855</v>
      </c>
    </row>
    <row r="12" spans="3:5" x14ac:dyDescent="0.25">
      <c r="C12" s="1">
        <f t="shared" si="0"/>
        <v>1997</v>
      </c>
      <c r="D12">
        <f t="shared" si="1"/>
        <v>3</v>
      </c>
      <c r="E12" s="2">
        <v>37.887</v>
      </c>
    </row>
    <row r="13" spans="3:5" x14ac:dyDescent="0.25">
      <c r="C13" s="1">
        <f t="shared" si="0"/>
        <v>1997</v>
      </c>
      <c r="D13">
        <f t="shared" si="1"/>
        <v>4</v>
      </c>
      <c r="E13" s="2">
        <v>66.040000000000006</v>
      </c>
    </row>
    <row r="14" spans="3:5" x14ac:dyDescent="0.25">
      <c r="C14" s="1">
        <f t="shared" si="0"/>
        <v>1998</v>
      </c>
      <c r="D14">
        <f t="shared" si="1"/>
        <v>1</v>
      </c>
      <c r="E14" s="2">
        <v>87.361000000000004</v>
      </c>
    </row>
    <row r="15" spans="3:5" x14ac:dyDescent="0.25">
      <c r="C15" s="1">
        <f t="shared" si="0"/>
        <v>1998</v>
      </c>
      <c r="D15">
        <f t="shared" si="1"/>
        <v>2</v>
      </c>
      <c r="E15" s="2">
        <v>115.982</v>
      </c>
    </row>
    <row r="16" spans="3:5" x14ac:dyDescent="0.25">
      <c r="C16" s="1">
        <f t="shared" si="0"/>
        <v>1998</v>
      </c>
      <c r="D16">
        <f t="shared" si="1"/>
        <v>3</v>
      </c>
      <c r="E16" s="2">
        <v>153.649</v>
      </c>
    </row>
    <row r="17" spans="3:5" x14ac:dyDescent="0.25">
      <c r="C17" s="1">
        <f t="shared" si="0"/>
        <v>1998</v>
      </c>
      <c r="D17">
        <f t="shared" si="1"/>
        <v>4</v>
      </c>
      <c r="E17" s="2">
        <v>252.893</v>
      </c>
    </row>
    <row r="18" spans="3:5" x14ac:dyDescent="0.25">
      <c r="C18" s="1">
        <f t="shared" si="0"/>
        <v>1999</v>
      </c>
      <c r="D18">
        <f t="shared" si="1"/>
        <v>1</v>
      </c>
      <c r="E18" s="2">
        <v>293.64299999999997</v>
      </c>
    </row>
    <row r="19" spans="3:5" x14ac:dyDescent="0.25">
      <c r="C19" s="1">
        <f t="shared" si="0"/>
        <v>1999</v>
      </c>
      <c r="D19">
        <f t="shared" si="1"/>
        <v>2</v>
      </c>
      <c r="E19" s="2">
        <v>314.37599999999998</v>
      </c>
    </row>
    <row r="20" spans="3:5" x14ac:dyDescent="0.25">
      <c r="C20" s="1">
        <f t="shared" si="0"/>
        <v>1999</v>
      </c>
      <c r="D20">
        <f t="shared" si="1"/>
        <v>3</v>
      </c>
      <c r="E20" s="2">
        <v>355.77800000000002</v>
      </c>
    </row>
    <row r="21" spans="3:5" x14ac:dyDescent="0.25">
      <c r="C21" s="1">
        <f t="shared" si="0"/>
        <v>1999</v>
      </c>
      <c r="D21">
        <f t="shared" si="1"/>
        <v>4</v>
      </c>
      <c r="E21" s="2">
        <v>676.04200000000003</v>
      </c>
    </row>
    <row r="22" spans="3:5" x14ac:dyDescent="0.25">
      <c r="C22" s="1">
        <f t="shared" si="0"/>
        <v>2000</v>
      </c>
      <c r="D22">
        <f t="shared" si="1"/>
        <v>1</v>
      </c>
      <c r="E22" s="2">
        <v>573.88900000000001</v>
      </c>
    </row>
    <row r="23" spans="3:5" x14ac:dyDescent="0.25">
      <c r="C23" s="1">
        <f t="shared" si="0"/>
        <v>2000</v>
      </c>
      <c r="D23">
        <f t="shared" si="1"/>
        <v>2</v>
      </c>
      <c r="E23" s="2">
        <v>577.87599999999998</v>
      </c>
    </row>
    <row r="24" spans="3:5" x14ac:dyDescent="0.25">
      <c r="C24" s="1">
        <f t="shared" si="0"/>
        <v>2000</v>
      </c>
      <c r="D24">
        <f t="shared" si="1"/>
        <v>3</v>
      </c>
      <c r="E24" s="2">
        <v>637.85799999999995</v>
      </c>
    </row>
    <row r="25" spans="3:5" x14ac:dyDescent="0.25">
      <c r="C25" s="1">
        <f t="shared" si="0"/>
        <v>2000</v>
      </c>
      <c r="D25">
        <f t="shared" si="1"/>
        <v>4</v>
      </c>
      <c r="E25" s="2">
        <v>972.36</v>
      </c>
    </row>
    <row r="26" spans="3:5" x14ac:dyDescent="0.25">
      <c r="C26" s="1">
        <f t="shared" si="0"/>
        <v>2001</v>
      </c>
      <c r="D26">
        <f t="shared" si="1"/>
        <v>1</v>
      </c>
      <c r="E26" s="2">
        <v>700.35599999999999</v>
      </c>
    </row>
    <row r="27" spans="3:5" x14ac:dyDescent="0.25">
      <c r="C27" s="1">
        <f t="shared" si="0"/>
        <v>2001</v>
      </c>
      <c r="D27">
        <f t="shared" si="1"/>
        <v>2</v>
      </c>
      <c r="E27" s="2">
        <v>667.625</v>
      </c>
    </row>
    <row r="28" spans="3:5" x14ac:dyDescent="0.25">
      <c r="C28" s="1">
        <f t="shared" si="0"/>
        <v>2001</v>
      </c>
      <c r="D28">
        <f t="shared" si="1"/>
        <v>3</v>
      </c>
      <c r="E28" s="2">
        <v>639.28099999999995</v>
      </c>
    </row>
    <row r="29" spans="3:5" x14ac:dyDescent="0.25">
      <c r="C29" s="1">
        <f t="shared" si="0"/>
        <v>2001</v>
      </c>
      <c r="D29">
        <f t="shared" si="1"/>
        <v>4</v>
      </c>
      <c r="E29" s="2">
        <v>1115.171</v>
      </c>
    </row>
    <row r="30" spans="3:5" x14ac:dyDescent="0.25">
      <c r="C30" s="1">
        <f t="shared" si="0"/>
        <v>2002</v>
      </c>
      <c r="D30">
        <f t="shared" si="1"/>
        <v>1</v>
      </c>
      <c r="E30" s="2">
        <v>847.42200000000003</v>
      </c>
    </row>
    <row r="31" spans="3:5" x14ac:dyDescent="0.25">
      <c r="C31" s="1">
        <f t="shared" si="0"/>
        <v>2002</v>
      </c>
      <c r="D31">
        <f t="shared" si="1"/>
        <v>2</v>
      </c>
      <c r="E31" s="2">
        <v>805.60500000000002</v>
      </c>
    </row>
    <row r="32" spans="3:5" x14ac:dyDescent="0.25">
      <c r="C32" s="1">
        <f t="shared" si="0"/>
        <v>2002</v>
      </c>
      <c r="D32">
        <f t="shared" si="1"/>
        <v>3</v>
      </c>
      <c r="E32" s="2">
        <v>851.29899999999998</v>
      </c>
    </row>
    <row r="33" spans="3:5" x14ac:dyDescent="0.25">
      <c r="C33" s="1">
        <f t="shared" si="0"/>
        <v>2002</v>
      </c>
      <c r="D33">
        <f t="shared" si="1"/>
        <v>4</v>
      </c>
      <c r="E33" s="2">
        <v>1428.61</v>
      </c>
    </row>
    <row r="34" spans="3:5" x14ac:dyDescent="0.25">
      <c r="C34" s="1">
        <f t="shared" si="0"/>
        <v>2003</v>
      </c>
      <c r="D34">
        <f t="shared" si="1"/>
        <v>1</v>
      </c>
      <c r="E34" s="2">
        <v>1083.559</v>
      </c>
    </row>
    <row r="35" spans="3:5" x14ac:dyDescent="0.25">
      <c r="C35" s="1">
        <f t="shared" si="0"/>
        <v>2003</v>
      </c>
      <c r="D35">
        <f t="shared" si="1"/>
        <v>2</v>
      </c>
      <c r="E35" s="2">
        <v>1099.912</v>
      </c>
    </row>
    <row r="36" spans="3:5" x14ac:dyDescent="0.25">
      <c r="C36" s="1">
        <f t="shared" si="0"/>
        <v>2003</v>
      </c>
      <c r="D36">
        <f t="shared" si="1"/>
        <v>3</v>
      </c>
      <c r="E36" s="2">
        <v>1134.4559999999999</v>
      </c>
    </row>
    <row r="37" spans="3:5" x14ac:dyDescent="0.25">
      <c r="C37" s="1">
        <f t="shared" si="0"/>
        <v>2003</v>
      </c>
      <c r="D37">
        <f t="shared" si="1"/>
        <v>4</v>
      </c>
      <c r="E37" s="2">
        <v>1945.7719999999999</v>
      </c>
    </row>
    <row r="38" spans="3:5" x14ac:dyDescent="0.25">
      <c r="C38" s="1">
        <f t="shared" si="0"/>
        <v>2004</v>
      </c>
      <c r="D38">
        <f t="shared" si="1"/>
        <v>1</v>
      </c>
      <c r="E38" s="2">
        <v>1530.3489999999999</v>
      </c>
    </row>
    <row r="39" spans="3:5" x14ac:dyDescent="0.25">
      <c r="C39" s="1">
        <f t="shared" si="0"/>
        <v>2004</v>
      </c>
      <c r="D39">
        <f t="shared" si="1"/>
        <v>2</v>
      </c>
      <c r="E39" s="2">
        <v>1387.3409999999999</v>
      </c>
    </row>
    <row r="40" spans="3:5" x14ac:dyDescent="0.25">
      <c r="C40" s="1">
        <f t="shared" si="0"/>
        <v>2004</v>
      </c>
      <c r="D40">
        <f t="shared" si="1"/>
        <v>3</v>
      </c>
      <c r="E40" s="2">
        <v>1462.4749999999999</v>
      </c>
    </row>
    <row r="41" spans="3:5" x14ac:dyDescent="0.25">
      <c r="C41" s="1">
        <f t="shared" si="0"/>
        <v>2004</v>
      </c>
      <c r="D41">
        <f t="shared" si="1"/>
        <v>4</v>
      </c>
      <c r="E41" s="2">
        <v>2540.9589999999998</v>
      </c>
    </row>
    <row r="42" spans="3:5" x14ac:dyDescent="0.25">
      <c r="C42" s="1">
        <f t="shared" si="0"/>
        <v>2005</v>
      </c>
      <c r="D42">
        <f t="shared" si="1"/>
        <v>1</v>
      </c>
      <c r="E42" s="2">
        <v>1902</v>
      </c>
    </row>
    <row r="43" spans="3:5" x14ac:dyDescent="0.25">
      <c r="C43" s="1">
        <f t="shared" si="0"/>
        <v>2005</v>
      </c>
      <c r="D43">
        <f t="shared" si="1"/>
        <v>2</v>
      </c>
      <c r="E43" s="2">
        <v>1753</v>
      </c>
    </row>
    <row r="44" spans="3:5" x14ac:dyDescent="0.25">
      <c r="C44" s="1">
        <f t="shared" si="0"/>
        <v>2005</v>
      </c>
      <c r="D44">
        <f t="shared" si="1"/>
        <v>3</v>
      </c>
      <c r="E44" s="2">
        <v>1858</v>
      </c>
    </row>
    <row r="45" spans="3:5" x14ac:dyDescent="0.25">
      <c r="C45" s="1">
        <f t="shared" si="0"/>
        <v>2005</v>
      </c>
      <c r="D45">
        <f t="shared" si="1"/>
        <v>4</v>
      </c>
      <c r="E45" s="2">
        <v>2977</v>
      </c>
    </row>
    <row r="46" spans="3:5" x14ac:dyDescent="0.25">
      <c r="C46" s="1">
        <f t="shared" si="0"/>
        <v>2006</v>
      </c>
      <c r="D46">
        <f t="shared" si="1"/>
        <v>1</v>
      </c>
      <c r="E46" s="2">
        <v>2279</v>
      </c>
    </row>
    <row r="47" spans="3:5" x14ac:dyDescent="0.25">
      <c r="C47" s="1">
        <f t="shared" si="0"/>
        <v>2006</v>
      </c>
      <c r="D47">
        <f t="shared" si="1"/>
        <v>2</v>
      </c>
      <c r="E47" s="2">
        <v>2139</v>
      </c>
    </row>
    <row r="48" spans="3:5" x14ac:dyDescent="0.25">
      <c r="C48" s="1">
        <f t="shared" si="0"/>
        <v>2006</v>
      </c>
      <c r="D48">
        <f t="shared" si="1"/>
        <v>3</v>
      </c>
      <c r="E48" s="2">
        <v>2307</v>
      </c>
    </row>
    <row r="49" spans="3:5" x14ac:dyDescent="0.25">
      <c r="C49" s="1">
        <f t="shared" si="0"/>
        <v>2006</v>
      </c>
      <c r="D49">
        <f t="shared" si="1"/>
        <v>4</v>
      </c>
      <c r="E49" s="2">
        <v>3986</v>
      </c>
    </row>
    <row r="50" spans="3:5" x14ac:dyDescent="0.25">
      <c r="C50" s="1">
        <f t="shared" si="0"/>
        <v>2007</v>
      </c>
      <c r="D50">
        <f t="shared" si="1"/>
        <v>1</v>
      </c>
      <c r="E50" s="2">
        <v>3015</v>
      </c>
    </row>
    <row r="51" spans="3:5" x14ac:dyDescent="0.25">
      <c r="C51" s="1">
        <f t="shared" si="0"/>
        <v>2007</v>
      </c>
      <c r="D51">
        <f t="shared" si="1"/>
        <v>2</v>
      </c>
      <c r="E51" s="2">
        <v>2886</v>
      </c>
    </row>
    <row r="52" spans="3:5" x14ac:dyDescent="0.25">
      <c r="C52" s="1">
        <f t="shared" si="0"/>
        <v>2007</v>
      </c>
      <c r="D52">
        <f t="shared" si="1"/>
        <v>3</v>
      </c>
      <c r="E52" s="2">
        <v>3262</v>
      </c>
    </row>
    <row r="53" spans="3:5" x14ac:dyDescent="0.25">
      <c r="C53" s="1">
        <f t="shared" si="0"/>
        <v>2007</v>
      </c>
      <c r="D53">
        <f t="shared" si="1"/>
        <v>4</v>
      </c>
      <c r="E53" s="2">
        <v>5672</v>
      </c>
    </row>
    <row r="54" spans="3:5" x14ac:dyDescent="0.25">
      <c r="C54" s="1">
        <f t="shared" si="0"/>
        <v>2008</v>
      </c>
      <c r="D54">
        <f t="shared" si="1"/>
        <v>1</v>
      </c>
      <c r="E54" s="2">
        <v>4135</v>
      </c>
    </row>
    <row r="55" spans="3:5" x14ac:dyDescent="0.25">
      <c r="C55" s="1">
        <f t="shared" si="0"/>
        <v>2008</v>
      </c>
      <c r="D55">
        <f t="shared" si="1"/>
        <v>2</v>
      </c>
      <c r="E55" s="2">
        <v>4063</v>
      </c>
    </row>
    <row r="56" spans="3:5" x14ac:dyDescent="0.25">
      <c r="C56" s="1">
        <f t="shared" si="0"/>
        <v>2008</v>
      </c>
      <c r="D56">
        <f t="shared" si="1"/>
        <v>3</v>
      </c>
      <c r="E56" s="2">
        <v>4265</v>
      </c>
    </row>
    <row r="57" spans="3:5" x14ac:dyDescent="0.25">
      <c r="C57" s="1">
        <f t="shared" si="0"/>
        <v>2008</v>
      </c>
      <c r="D57">
        <f t="shared" si="1"/>
        <v>4</v>
      </c>
      <c r="E57" s="2">
        <v>6703</v>
      </c>
    </row>
    <row r="58" spans="3:5" x14ac:dyDescent="0.25">
      <c r="C58" s="1">
        <f t="shared" si="0"/>
        <v>2009</v>
      </c>
      <c r="D58">
        <f t="shared" si="1"/>
        <v>1</v>
      </c>
      <c r="E58" s="2">
        <v>4889</v>
      </c>
    </row>
    <row r="59" spans="3:5" x14ac:dyDescent="0.25">
      <c r="C59" s="1">
        <f t="shared" si="0"/>
        <v>2009</v>
      </c>
      <c r="D59">
        <v>2</v>
      </c>
      <c r="E59" s="2">
        <v>4652</v>
      </c>
    </row>
    <row r="60" spans="3:5" x14ac:dyDescent="0.25">
      <c r="C60" s="1">
        <f t="shared" si="0"/>
        <v>2009</v>
      </c>
      <c r="D60">
        <v>3</v>
      </c>
      <c r="E60" s="2">
        <v>5448</v>
      </c>
    </row>
    <row r="61" spans="3:5" x14ac:dyDescent="0.25">
      <c r="C61" s="1">
        <f t="shared" si="0"/>
        <v>2009</v>
      </c>
      <c r="D61">
        <v>4</v>
      </c>
      <c r="E61" s="2">
        <v>9520</v>
      </c>
    </row>
    <row r="62" spans="3:5" x14ac:dyDescent="0.25">
      <c r="C62" s="1">
        <f>C58+1</f>
        <v>2010</v>
      </c>
      <c r="D62">
        <f>D58</f>
        <v>1</v>
      </c>
      <c r="E62" s="2">
        <v>7131</v>
      </c>
    </row>
    <row r="63" spans="3:5" x14ac:dyDescent="0.25">
      <c r="C63" s="1">
        <f t="shared" ref="C63:C85" si="2">C59+1</f>
        <v>2010</v>
      </c>
      <c r="D63">
        <f t="shared" ref="D63:D85" si="3">D59</f>
        <v>2</v>
      </c>
      <c r="E63" s="2">
        <v>6566</v>
      </c>
    </row>
    <row r="64" spans="3:5" x14ac:dyDescent="0.25">
      <c r="C64" s="1">
        <f t="shared" si="2"/>
        <v>2010</v>
      </c>
      <c r="D64">
        <f t="shared" si="3"/>
        <v>3</v>
      </c>
      <c r="E64" s="2">
        <v>7560</v>
      </c>
    </row>
    <row r="65" spans="3:5" x14ac:dyDescent="0.25">
      <c r="C65" s="1">
        <f t="shared" si="2"/>
        <v>2010</v>
      </c>
      <c r="D65">
        <f t="shared" si="3"/>
        <v>4</v>
      </c>
      <c r="E65" s="2">
        <v>12948</v>
      </c>
    </row>
    <row r="66" spans="3:5" x14ac:dyDescent="0.25">
      <c r="C66" s="1">
        <f t="shared" si="2"/>
        <v>2011</v>
      </c>
      <c r="D66">
        <f t="shared" si="3"/>
        <v>1</v>
      </c>
      <c r="E66" s="2">
        <v>9857</v>
      </c>
    </row>
    <row r="67" spans="3:5" x14ac:dyDescent="0.25">
      <c r="C67" s="1">
        <f t="shared" si="2"/>
        <v>2011</v>
      </c>
      <c r="D67">
        <f t="shared" si="3"/>
        <v>2</v>
      </c>
      <c r="E67" s="2">
        <v>9913</v>
      </c>
    </row>
    <row r="68" spans="3:5" x14ac:dyDescent="0.25">
      <c r="C68" s="1">
        <f t="shared" si="2"/>
        <v>2011</v>
      </c>
      <c r="D68">
        <f t="shared" si="3"/>
        <v>3</v>
      </c>
      <c r="E68" s="2">
        <v>10876</v>
      </c>
    </row>
    <row r="69" spans="3:5" x14ac:dyDescent="0.25">
      <c r="C69" s="1">
        <f t="shared" si="2"/>
        <v>2011</v>
      </c>
      <c r="D69">
        <f t="shared" si="3"/>
        <v>4</v>
      </c>
      <c r="E69" s="2">
        <v>17431</v>
      </c>
    </row>
    <row r="70" spans="3:5" x14ac:dyDescent="0.25">
      <c r="C70" s="1">
        <f t="shared" si="2"/>
        <v>2012</v>
      </c>
      <c r="D70">
        <f t="shared" si="3"/>
        <v>1</v>
      </c>
      <c r="E70" s="2">
        <v>13185</v>
      </c>
    </row>
    <row r="71" spans="3:5" x14ac:dyDescent="0.25">
      <c r="C71" s="1">
        <f t="shared" si="2"/>
        <v>2012</v>
      </c>
      <c r="D71">
        <f t="shared" si="3"/>
        <v>2</v>
      </c>
      <c r="E71" s="2">
        <v>12834</v>
      </c>
    </row>
    <row r="72" spans="3:5" x14ac:dyDescent="0.25">
      <c r="C72" s="1">
        <f t="shared" si="2"/>
        <v>2012</v>
      </c>
      <c r="D72">
        <f t="shared" si="3"/>
        <v>3</v>
      </c>
      <c r="E72" s="2">
        <v>13806</v>
      </c>
    </row>
    <row r="73" spans="3:5" x14ac:dyDescent="0.25">
      <c r="C73" s="1">
        <f t="shared" si="2"/>
        <v>2012</v>
      </c>
      <c r="D73">
        <f t="shared" si="3"/>
        <v>4</v>
      </c>
      <c r="E73" s="2">
        <v>21268</v>
      </c>
    </row>
    <row r="74" spans="3:5" x14ac:dyDescent="0.25">
      <c r="C74" s="1">
        <f t="shared" si="2"/>
        <v>2013</v>
      </c>
      <c r="D74">
        <f t="shared" si="3"/>
        <v>1</v>
      </c>
      <c r="E74" s="2">
        <v>16070</v>
      </c>
    </row>
    <row r="75" spans="3:5" x14ac:dyDescent="0.25">
      <c r="C75" s="1">
        <f t="shared" si="2"/>
        <v>2013</v>
      </c>
      <c r="D75">
        <f t="shared" si="3"/>
        <v>2</v>
      </c>
      <c r="E75" s="2">
        <v>15704</v>
      </c>
    </row>
    <row r="76" spans="3:5" x14ac:dyDescent="0.25">
      <c r="C76" s="1">
        <f t="shared" si="2"/>
        <v>2013</v>
      </c>
      <c r="D76">
        <f t="shared" si="3"/>
        <v>3</v>
      </c>
      <c r="E76" s="2">
        <v>17092</v>
      </c>
    </row>
    <row r="77" spans="3:5" x14ac:dyDescent="0.25">
      <c r="C77" s="1">
        <f t="shared" si="2"/>
        <v>2013</v>
      </c>
      <c r="D77">
        <f t="shared" si="3"/>
        <v>4</v>
      </c>
      <c r="E77" s="2">
        <v>25586</v>
      </c>
    </row>
    <row r="78" spans="3:5" x14ac:dyDescent="0.25">
      <c r="C78" s="1">
        <f t="shared" si="2"/>
        <v>2014</v>
      </c>
      <c r="D78">
        <f t="shared" si="3"/>
        <v>1</v>
      </c>
      <c r="E78" s="2">
        <v>19741</v>
      </c>
    </row>
    <row r="79" spans="3:5" x14ac:dyDescent="0.25">
      <c r="C79" s="1">
        <f t="shared" si="2"/>
        <v>2014</v>
      </c>
      <c r="D79">
        <f t="shared" si="3"/>
        <v>2</v>
      </c>
      <c r="E79" s="2">
        <v>19340</v>
      </c>
    </row>
    <row r="80" spans="3:5" x14ac:dyDescent="0.25">
      <c r="C80" s="1">
        <f t="shared" si="2"/>
        <v>2014</v>
      </c>
      <c r="D80">
        <f t="shared" si="3"/>
        <v>3</v>
      </c>
      <c r="E80" s="2">
        <v>20579</v>
      </c>
    </row>
    <row r="81" spans="3:5" x14ac:dyDescent="0.25">
      <c r="C81" s="1">
        <f t="shared" si="2"/>
        <v>2014</v>
      </c>
      <c r="D81">
        <f t="shared" si="3"/>
        <v>4</v>
      </c>
      <c r="E81" s="2">
        <v>29328</v>
      </c>
    </row>
    <row r="82" spans="3:5" x14ac:dyDescent="0.25">
      <c r="C82" s="1">
        <f t="shared" si="2"/>
        <v>2015</v>
      </c>
      <c r="D82">
        <f t="shared" si="3"/>
        <v>1</v>
      </c>
      <c r="E82" s="2">
        <v>22717</v>
      </c>
    </row>
    <row r="83" spans="3:5" x14ac:dyDescent="0.25">
      <c r="C83" s="1">
        <f t="shared" si="2"/>
        <v>2015</v>
      </c>
      <c r="D83">
        <f t="shared" si="3"/>
        <v>2</v>
      </c>
      <c r="E83" s="2">
        <v>23185</v>
      </c>
    </row>
    <row r="84" spans="3:5" x14ac:dyDescent="0.25">
      <c r="C84" s="1">
        <f t="shared" si="2"/>
        <v>2015</v>
      </c>
      <c r="D84">
        <f t="shared" si="3"/>
        <v>3</v>
      </c>
      <c r="E84" s="2">
        <v>24815</v>
      </c>
    </row>
    <row r="85" spans="3:5" x14ac:dyDescent="0.25">
      <c r="C85" s="1">
        <f t="shared" si="2"/>
        <v>2015</v>
      </c>
      <c r="D85">
        <f t="shared" si="3"/>
        <v>4</v>
      </c>
      <c r="E85" s="2">
        <v>34283</v>
      </c>
    </row>
  </sheetData>
  <conditionalFormatting sqref="E6:E85">
    <cfRule type="expression" dxfId="35" priority="1">
      <formula>E6&gt;E5</formula>
    </cfRule>
    <cfRule type="expression" dxfId="34" priority="2">
      <formula>E6&lt;E5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FB90-BB1D-483A-A2E8-5B098F681816}">
  <sheetPr codeName="Sheet30"/>
  <dimension ref="A1:P67"/>
  <sheetViews>
    <sheetView workbookViewId="0">
      <selection activeCell="J6" sqref="J6"/>
    </sheetView>
  </sheetViews>
  <sheetFormatPr defaultRowHeight="15" x14ac:dyDescent="0.25"/>
  <cols>
    <col min="1" max="7" width="9.140625" style="5"/>
    <col min="8" max="8" width="22" style="5" bestFit="1" customWidth="1"/>
    <col min="9" max="16384" width="9.140625" style="5"/>
  </cols>
  <sheetData>
    <row r="1" spans="1:16" x14ac:dyDescent="0.25">
      <c r="J1" s="5" t="s">
        <v>1124</v>
      </c>
    </row>
    <row r="2" spans="1:16" x14ac:dyDescent="0.25">
      <c r="J2" s="5">
        <v>4500</v>
      </c>
    </row>
    <row r="4" spans="1:16" x14ac:dyDescent="0.25">
      <c r="A4" s="51"/>
      <c r="B4" s="51"/>
      <c r="C4" s="51"/>
      <c r="D4" s="51"/>
      <c r="E4" s="51"/>
    </row>
    <row r="5" spans="1:16" x14ac:dyDescent="0.25">
      <c r="A5" s="51"/>
      <c r="B5" s="51"/>
      <c r="C5" s="51"/>
      <c r="D5" s="51"/>
      <c r="E5" s="51"/>
      <c r="H5" s="5" t="s">
        <v>1125</v>
      </c>
      <c r="I5" s="5" t="s">
        <v>1126</v>
      </c>
      <c r="J5" s="5" t="s">
        <v>1127</v>
      </c>
      <c r="K5" s="5" t="s">
        <v>1128</v>
      </c>
      <c r="L5" s="5" t="s">
        <v>1129</v>
      </c>
      <c r="M5" s="5" t="s">
        <v>1130</v>
      </c>
      <c r="N5" s="5" t="s">
        <v>1131</v>
      </c>
      <c r="O5" s="5" t="s">
        <v>1132</v>
      </c>
      <c r="P5" s="5" t="s">
        <v>1133</v>
      </c>
    </row>
    <row r="6" spans="1:16" x14ac:dyDescent="0.25">
      <c r="A6" s="51"/>
      <c r="B6" s="51"/>
      <c r="C6" s="51"/>
      <c r="D6" s="51"/>
      <c r="E6" s="51"/>
      <c r="H6" s="5" t="s">
        <v>1134</v>
      </c>
      <c r="I6" s="5" t="s">
        <v>1135</v>
      </c>
      <c r="J6" s="5">
        <v>456</v>
      </c>
      <c r="K6" s="5">
        <v>659</v>
      </c>
      <c r="L6" s="5">
        <v>69.2</v>
      </c>
      <c r="M6" s="52">
        <v>4952</v>
      </c>
      <c r="N6" s="5">
        <v>7.51</v>
      </c>
      <c r="O6" s="5">
        <v>69</v>
      </c>
      <c r="P6" s="5">
        <v>33</v>
      </c>
    </row>
    <row r="7" spans="1:16" x14ac:dyDescent="0.25">
      <c r="A7" s="51"/>
      <c r="B7" s="51"/>
      <c r="C7" s="51"/>
      <c r="D7" s="51"/>
      <c r="E7" s="51"/>
      <c r="H7" s="5" t="s">
        <v>1136</v>
      </c>
      <c r="I7" s="5" t="s">
        <v>1137</v>
      </c>
      <c r="J7" s="5">
        <v>415</v>
      </c>
      <c r="K7" s="5">
        <v>628</v>
      </c>
      <c r="L7" s="5">
        <v>66.099999999999994</v>
      </c>
      <c r="M7" s="52">
        <v>4694</v>
      </c>
      <c r="N7" s="5">
        <v>7.48</v>
      </c>
      <c r="O7" s="5">
        <v>79</v>
      </c>
      <c r="P7" s="5">
        <v>28</v>
      </c>
    </row>
    <row r="8" spans="1:16" x14ac:dyDescent="0.25">
      <c r="A8" s="51"/>
      <c r="B8" s="51"/>
      <c r="C8" s="51"/>
      <c r="D8" s="51"/>
      <c r="E8" s="51"/>
      <c r="H8" s="5" t="s">
        <v>1138</v>
      </c>
      <c r="I8" s="5" t="s">
        <v>1139</v>
      </c>
      <c r="J8" s="5">
        <v>408</v>
      </c>
      <c r="K8" s="5">
        <v>608</v>
      </c>
      <c r="L8" s="5">
        <v>67.099999999999994</v>
      </c>
      <c r="M8" s="52">
        <v>4952</v>
      </c>
      <c r="N8" s="5">
        <v>8.15</v>
      </c>
      <c r="O8" s="5">
        <v>94</v>
      </c>
      <c r="P8" s="5">
        <v>32</v>
      </c>
    </row>
    <row r="9" spans="1:16" x14ac:dyDescent="0.25">
      <c r="A9" s="51"/>
      <c r="B9" s="51"/>
      <c r="C9" s="51"/>
      <c r="D9" s="51"/>
      <c r="E9" s="51"/>
      <c r="H9" s="5" t="s">
        <v>1140</v>
      </c>
      <c r="I9" s="5" t="s">
        <v>1141</v>
      </c>
      <c r="J9" s="5">
        <v>395</v>
      </c>
      <c r="K9" s="5">
        <v>597</v>
      </c>
      <c r="L9" s="5">
        <v>66.2</v>
      </c>
      <c r="M9" s="52">
        <v>4727</v>
      </c>
      <c r="N9" s="5">
        <v>7.92</v>
      </c>
      <c r="O9" s="5">
        <v>86</v>
      </c>
      <c r="P9" s="5">
        <v>39</v>
      </c>
    </row>
    <row r="10" spans="1:16" x14ac:dyDescent="0.25">
      <c r="A10" s="51"/>
      <c r="B10" s="51"/>
      <c r="C10" s="51"/>
      <c r="D10" s="51"/>
      <c r="E10" s="51"/>
      <c r="H10" s="5" t="s">
        <v>1142</v>
      </c>
      <c r="I10" s="5" t="s">
        <v>1143</v>
      </c>
      <c r="J10" s="5">
        <v>392</v>
      </c>
      <c r="K10" s="5">
        <v>590</v>
      </c>
      <c r="L10" s="5">
        <v>66.400000000000006</v>
      </c>
      <c r="M10" s="52">
        <v>4045</v>
      </c>
      <c r="N10" s="5">
        <v>6.86</v>
      </c>
      <c r="O10" s="5">
        <v>50</v>
      </c>
      <c r="P10" s="5">
        <v>27</v>
      </c>
    </row>
    <row r="11" spans="1:16" x14ac:dyDescent="0.25">
      <c r="A11" s="51"/>
      <c r="B11" s="51"/>
      <c r="C11" s="51"/>
      <c r="D11" s="51"/>
      <c r="E11" s="51"/>
      <c r="H11" s="5" t="s">
        <v>1144</v>
      </c>
      <c r="I11" s="5" t="s">
        <v>1145</v>
      </c>
      <c r="J11" s="5">
        <v>380</v>
      </c>
      <c r="K11" s="5">
        <v>616</v>
      </c>
      <c r="L11" s="5">
        <v>61.7</v>
      </c>
      <c r="M11" s="52">
        <v>4761</v>
      </c>
      <c r="N11" s="5">
        <v>7.73</v>
      </c>
      <c r="O11" s="5">
        <v>80</v>
      </c>
      <c r="P11" s="5">
        <v>40</v>
      </c>
    </row>
    <row r="12" spans="1:16" x14ac:dyDescent="0.25">
      <c r="A12" s="51"/>
      <c r="B12" s="51"/>
      <c r="C12" s="51"/>
      <c r="D12" s="51"/>
      <c r="E12" s="51"/>
      <c r="H12" s="5" t="s">
        <v>1146</v>
      </c>
      <c r="I12" s="5" t="s">
        <v>1147</v>
      </c>
      <c r="J12" s="5">
        <v>379</v>
      </c>
      <c r="K12" s="5">
        <v>601</v>
      </c>
      <c r="L12" s="5">
        <v>63.1</v>
      </c>
      <c r="M12" s="52">
        <v>4410</v>
      </c>
      <c r="N12" s="5">
        <v>7.34</v>
      </c>
      <c r="O12" s="5">
        <v>80</v>
      </c>
      <c r="P12" s="5">
        <v>30</v>
      </c>
    </row>
    <row r="13" spans="1:16" x14ac:dyDescent="0.25">
      <c r="A13" s="51"/>
      <c r="B13" s="51"/>
      <c r="C13" s="51"/>
      <c r="D13" s="51"/>
      <c r="E13" s="51"/>
      <c r="H13" s="5" t="s">
        <v>1148</v>
      </c>
      <c r="I13" s="5" t="s">
        <v>1149</v>
      </c>
      <c r="J13" s="5">
        <v>379</v>
      </c>
      <c r="K13" s="5">
        <v>570</v>
      </c>
      <c r="L13" s="5">
        <v>66.5</v>
      </c>
      <c r="M13" s="52">
        <v>4286</v>
      </c>
      <c r="N13" s="5">
        <v>7.52</v>
      </c>
      <c r="O13" s="5">
        <v>59</v>
      </c>
      <c r="P13" s="5">
        <v>31</v>
      </c>
    </row>
    <row r="14" spans="1:16" x14ac:dyDescent="0.25">
      <c r="A14" s="51"/>
      <c r="B14" s="51"/>
      <c r="C14" s="51"/>
      <c r="D14" s="51"/>
      <c r="E14" s="51"/>
      <c r="H14" s="5" t="s">
        <v>1150</v>
      </c>
      <c r="I14" s="5" t="s">
        <v>1151</v>
      </c>
      <c r="J14" s="5">
        <v>373</v>
      </c>
      <c r="K14" s="5">
        <v>582</v>
      </c>
      <c r="L14" s="5">
        <v>64.099999999999994</v>
      </c>
      <c r="M14" s="52">
        <v>4109</v>
      </c>
      <c r="N14" s="5">
        <v>7.06</v>
      </c>
      <c r="O14" s="5">
        <v>69</v>
      </c>
      <c r="P14" s="5">
        <v>33</v>
      </c>
    </row>
    <row r="15" spans="1:16" x14ac:dyDescent="0.25">
      <c r="A15" s="51"/>
      <c r="B15" s="51"/>
      <c r="C15" s="51"/>
      <c r="D15" s="51"/>
      <c r="E15" s="51"/>
      <c r="H15" s="5" t="s">
        <v>1152</v>
      </c>
      <c r="I15" s="5" t="s">
        <v>1153</v>
      </c>
      <c r="J15" s="5">
        <v>370</v>
      </c>
      <c r="K15" s="5">
        <v>561</v>
      </c>
      <c r="L15" s="5">
        <v>66</v>
      </c>
      <c r="M15" s="52">
        <v>3812</v>
      </c>
      <c r="N15" s="5">
        <v>6.8</v>
      </c>
      <c r="O15" s="5">
        <v>74</v>
      </c>
      <c r="P15" s="5">
        <v>28</v>
      </c>
    </row>
    <row r="16" spans="1:16" x14ac:dyDescent="0.25">
      <c r="H16" s="5" t="s">
        <v>1154</v>
      </c>
      <c r="I16" s="5" t="s">
        <v>1155</v>
      </c>
      <c r="J16" s="5">
        <v>363</v>
      </c>
      <c r="K16" s="5">
        <v>602</v>
      </c>
      <c r="L16" s="5">
        <v>60.3</v>
      </c>
      <c r="M16" s="52">
        <v>4257</v>
      </c>
      <c r="N16" s="5">
        <v>7.07</v>
      </c>
      <c r="O16" s="5">
        <v>73</v>
      </c>
      <c r="P16" s="5">
        <v>22</v>
      </c>
    </row>
    <row r="17" spans="8:16" x14ac:dyDescent="0.25">
      <c r="H17" s="5" t="s">
        <v>1156</v>
      </c>
      <c r="I17" s="5" t="s">
        <v>1157</v>
      </c>
      <c r="J17" s="5">
        <v>348</v>
      </c>
      <c r="K17" s="5">
        <v>599</v>
      </c>
      <c r="L17" s="5">
        <v>58.1</v>
      </c>
      <c r="M17" s="52">
        <v>3270</v>
      </c>
      <c r="N17" s="5">
        <v>5.46</v>
      </c>
      <c r="O17" s="5">
        <v>77</v>
      </c>
      <c r="P17" s="5">
        <v>21</v>
      </c>
    </row>
    <row r="18" spans="8:16" x14ac:dyDescent="0.25">
      <c r="H18" s="5" t="s">
        <v>1158</v>
      </c>
      <c r="I18" s="5" t="s">
        <v>1159</v>
      </c>
      <c r="J18" s="5">
        <v>344</v>
      </c>
      <c r="K18" s="5">
        <v>554</v>
      </c>
      <c r="L18" s="5">
        <v>62.1</v>
      </c>
      <c r="M18" s="52">
        <v>3986</v>
      </c>
      <c r="N18" s="5">
        <v>7.2</v>
      </c>
      <c r="O18" s="5">
        <v>80</v>
      </c>
      <c r="P18" s="5">
        <v>27</v>
      </c>
    </row>
    <row r="19" spans="8:16" x14ac:dyDescent="0.25">
      <c r="H19" s="5" t="s">
        <v>1160</v>
      </c>
      <c r="I19" s="5" t="s">
        <v>1161</v>
      </c>
      <c r="J19" s="5">
        <v>341</v>
      </c>
      <c r="K19" s="5">
        <v>520</v>
      </c>
      <c r="L19" s="5">
        <v>65.599999999999994</v>
      </c>
      <c r="M19" s="52">
        <v>4381</v>
      </c>
      <c r="N19" s="5">
        <v>8.43</v>
      </c>
      <c r="O19" s="5">
        <v>80</v>
      </c>
      <c r="P19" s="5">
        <v>38</v>
      </c>
    </row>
    <row r="20" spans="8:16" x14ac:dyDescent="0.25">
      <c r="H20" s="5" t="s">
        <v>1162</v>
      </c>
      <c r="I20" s="5" t="s">
        <v>1163</v>
      </c>
      <c r="J20" s="5">
        <v>309</v>
      </c>
      <c r="K20" s="5">
        <v>481</v>
      </c>
      <c r="L20" s="5">
        <v>64.2</v>
      </c>
      <c r="M20" s="52">
        <v>3398</v>
      </c>
      <c r="N20" s="5">
        <v>7.06</v>
      </c>
      <c r="O20" s="5">
        <v>81</v>
      </c>
      <c r="P20" s="5">
        <v>19</v>
      </c>
    </row>
    <row r="21" spans="8:16" x14ac:dyDescent="0.25">
      <c r="H21" s="5" t="s">
        <v>1164</v>
      </c>
      <c r="I21" s="5" t="s">
        <v>1165</v>
      </c>
      <c r="J21" s="5">
        <v>304</v>
      </c>
      <c r="K21" s="5">
        <v>435</v>
      </c>
      <c r="L21" s="5">
        <v>69.900000000000006</v>
      </c>
      <c r="M21" s="52">
        <v>3705</v>
      </c>
      <c r="N21" s="5">
        <v>8.52</v>
      </c>
      <c r="O21" s="5">
        <v>68</v>
      </c>
      <c r="P21" s="5">
        <v>34</v>
      </c>
    </row>
    <row r="22" spans="8:16" x14ac:dyDescent="0.25">
      <c r="H22" s="5" t="s">
        <v>1166</v>
      </c>
      <c r="I22" s="5" t="s">
        <v>1167</v>
      </c>
      <c r="J22" s="5">
        <v>303</v>
      </c>
      <c r="K22" s="5">
        <v>464</v>
      </c>
      <c r="L22" s="5">
        <v>65.3</v>
      </c>
      <c r="M22" s="52">
        <v>3265</v>
      </c>
      <c r="N22" s="5">
        <v>7.04</v>
      </c>
      <c r="O22" s="5">
        <v>70</v>
      </c>
      <c r="P22" s="5">
        <v>18</v>
      </c>
    </row>
    <row r="23" spans="8:16" x14ac:dyDescent="0.25">
      <c r="H23" s="5" t="s">
        <v>1168</v>
      </c>
      <c r="I23" s="5" t="s">
        <v>1169</v>
      </c>
      <c r="J23" s="5">
        <v>289</v>
      </c>
      <c r="K23" s="5">
        <v>478</v>
      </c>
      <c r="L23" s="5">
        <v>60.5</v>
      </c>
      <c r="M23" s="52">
        <v>3369</v>
      </c>
      <c r="N23" s="5">
        <v>7.05</v>
      </c>
      <c r="O23" s="5">
        <v>80</v>
      </c>
      <c r="P23" s="5">
        <v>19</v>
      </c>
    </row>
    <row r="24" spans="8:16" x14ac:dyDescent="0.25">
      <c r="H24" s="5" t="s">
        <v>1170</v>
      </c>
      <c r="I24" s="5" t="s">
        <v>1171</v>
      </c>
      <c r="J24" s="5">
        <v>287</v>
      </c>
      <c r="K24" s="5">
        <v>447</v>
      </c>
      <c r="L24" s="5">
        <v>64.2</v>
      </c>
      <c r="M24" s="52">
        <v>3018</v>
      </c>
      <c r="N24" s="5">
        <v>6.75</v>
      </c>
      <c r="O24" s="5">
        <v>84</v>
      </c>
      <c r="P24" s="5">
        <v>18</v>
      </c>
    </row>
    <row r="25" spans="8:16" x14ac:dyDescent="0.25">
      <c r="H25" s="5" t="s">
        <v>1172</v>
      </c>
      <c r="I25" s="5" t="s">
        <v>1173</v>
      </c>
      <c r="J25" s="5">
        <v>285</v>
      </c>
      <c r="K25" s="5">
        <v>452</v>
      </c>
      <c r="L25" s="5">
        <v>63.1</v>
      </c>
      <c r="M25" s="52">
        <v>3475</v>
      </c>
      <c r="N25" s="5">
        <v>7.69</v>
      </c>
      <c r="O25" s="5">
        <v>80</v>
      </c>
      <c r="P25" s="5">
        <v>20</v>
      </c>
    </row>
    <row r="26" spans="8:16" x14ac:dyDescent="0.25">
      <c r="H26" s="5" t="s">
        <v>1174</v>
      </c>
      <c r="I26" s="5" t="s">
        <v>1175</v>
      </c>
      <c r="J26" s="5">
        <v>280</v>
      </c>
      <c r="K26" s="5">
        <v>475</v>
      </c>
      <c r="L26" s="5">
        <v>58.9</v>
      </c>
      <c r="M26" s="52">
        <v>2908</v>
      </c>
      <c r="N26" s="5">
        <v>6.12</v>
      </c>
      <c r="O26" s="5">
        <v>63</v>
      </c>
      <c r="P26" s="5">
        <v>11</v>
      </c>
    </row>
    <row r="27" spans="8:16" x14ac:dyDescent="0.25">
      <c r="H27" s="5" t="s">
        <v>1176</v>
      </c>
      <c r="I27" s="5" t="s">
        <v>1177</v>
      </c>
      <c r="J27" s="5">
        <v>262</v>
      </c>
      <c r="K27" s="5">
        <v>448</v>
      </c>
      <c r="L27" s="5">
        <v>58.5</v>
      </c>
      <c r="M27" s="52">
        <v>3127</v>
      </c>
      <c r="N27" s="5">
        <v>6.98</v>
      </c>
      <c r="O27" s="5">
        <v>51</v>
      </c>
      <c r="P27" s="5">
        <v>18</v>
      </c>
    </row>
    <row r="28" spans="8:16" x14ac:dyDescent="0.25">
      <c r="H28" s="5" t="s">
        <v>1178</v>
      </c>
      <c r="I28" s="5" t="s">
        <v>1179</v>
      </c>
      <c r="J28" s="5">
        <v>259</v>
      </c>
      <c r="K28" s="5">
        <v>402</v>
      </c>
      <c r="L28" s="5">
        <v>64.400000000000006</v>
      </c>
      <c r="M28" s="52">
        <v>2919</v>
      </c>
      <c r="N28" s="5">
        <v>7.26</v>
      </c>
      <c r="O28" s="5">
        <v>87</v>
      </c>
      <c r="P28" s="5">
        <v>14</v>
      </c>
    </row>
    <row r="29" spans="8:16" x14ac:dyDescent="0.25">
      <c r="H29" s="5" t="s">
        <v>1180</v>
      </c>
      <c r="I29" s="5" t="s">
        <v>1181</v>
      </c>
      <c r="J29" s="5">
        <v>242</v>
      </c>
      <c r="K29" s="5">
        <v>438</v>
      </c>
      <c r="L29" s="5">
        <v>55.3</v>
      </c>
      <c r="M29" s="52">
        <v>3326</v>
      </c>
      <c r="N29" s="5">
        <v>7.59</v>
      </c>
      <c r="O29" s="5">
        <v>81</v>
      </c>
      <c r="P29" s="5">
        <v>12</v>
      </c>
    </row>
    <row r="30" spans="8:16" x14ac:dyDescent="0.25">
      <c r="H30" s="5" t="s">
        <v>1182</v>
      </c>
      <c r="I30" s="5" t="s">
        <v>1183</v>
      </c>
      <c r="J30" s="5">
        <v>219</v>
      </c>
      <c r="K30" s="5">
        <v>367</v>
      </c>
      <c r="L30" s="5">
        <v>59.7</v>
      </c>
      <c r="M30" s="52">
        <v>2525</v>
      </c>
      <c r="N30" s="5">
        <v>6.88</v>
      </c>
      <c r="O30" s="5">
        <v>74</v>
      </c>
      <c r="P30" s="5">
        <v>13</v>
      </c>
    </row>
    <row r="31" spans="8:16" x14ac:dyDescent="0.25">
      <c r="H31" s="5" t="s">
        <v>1184</v>
      </c>
      <c r="I31" s="5" t="s">
        <v>1185</v>
      </c>
      <c r="J31" s="5">
        <v>198</v>
      </c>
      <c r="K31" s="5">
        <v>309</v>
      </c>
      <c r="L31" s="5">
        <v>64.099999999999994</v>
      </c>
      <c r="M31" s="52">
        <v>2418</v>
      </c>
      <c r="N31" s="5">
        <v>7.83</v>
      </c>
      <c r="O31" s="5">
        <v>72</v>
      </c>
      <c r="P31" s="5">
        <v>14</v>
      </c>
    </row>
    <row r="32" spans="8:16" x14ac:dyDescent="0.25">
      <c r="H32" s="5" t="s">
        <v>1186</v>
      </c>
      <c r="I32" s="5" t="s">
        <v>1187</v>
      </c>
      <c r="J32" s="5">
        <v>197</v>
      </c>
      <c r="K32" s="5">
        <v>312</v>
      </c>
      <c r="L32" s="5">
        <v>63.1</v>
      </c>
      <c r="M32" s="52">
        <v>2483</v>
      </c>
      <c r="N32" s="5">
        <v>7.96</v>
      </c>
      <c r="O32" s="5">
        <v>76</v>
      </c>
      <c r="P32" s="5">
        <v>17</v>
      </c>
    </row>
    <row r="33" spans="8:16" x14ac:dyDescent="0.25">
      <c r="H33" s="5" t="s">
        <v>1188</v>
      </c>
      <c r="I33" s="5" t="s">
        <v>1185</v>
      </c>
      <c r="J33" s="5">
        <v>186</v>
      </c>
      <c r="K33" s="5">
        <v>311</v>
      </c>
      <c r="L33" s="5">
        <v>59.8</v>
      </c>
      <c r="M33" s="52">
        <v>2163</v>
      </c>
      <c r="N33" s="5">
        <v>6.96</v>
      </c>
      <c r="O33" s="5">
        <v>68</v>
      </c>
      <c r="P33" s="5">
        <v>13</v>
      </c>
    </row>
    <row r="34" spans="8:16" x14ac:dyDescent="0.25">
      <c r="H34" s="5" t="s">
        <v>1189</v>
      </c>
      <c r="I34" s="5" t="s">
        <v>1190</v>
      </c>
      <c r="J34" s="5">
        <v>184</v>
      </c>
      <c r="K34" s="5">
        <v>327</v>
      </c>
      <c r="L34" s="5">
        <v>56.3</v>
      </c>
      <c r="M34" s="52">
        <v>2206</v>
      </c>
      <c r="N34" s="5">
        <v>6.75</v>
      </c>
      <c r="O34" s="5">
        <v>56</v>
      </c>
      <c r="P34" s="5">
        <v>11</v>
      </c>
    </row>
    <row r="35" spans="8:16" x14ac:dyDescent="0.25">
      <c r="H35" s="5" t="s">
        <v>1191</v>
      </c>
      <c r="I35" s="5" t="s">
        <v>1192</v>
      </c>
      <c r="J35" s="5">
        <v>180</v>
      </c>
      <c r="K35" s="5">
        <v>284</v>
      </c>
      <c r="L35" s="5">
        <v>63.4</v>
      </c>
      <c r="M35" s="52">
        <v>2001</v>
      </c>
      <c r="N35" s="5">
        <v>7.05</v>
      </c>
      <c r="O35" s="5">
        <v>59</v>
      </c>
      <c r="P35" s="5">
        <v>12</v>
      </c>
    </row>
    <row r="36" spans="8:16" x14ac:dyDescent="0.25">
      <c r="H36" s="5" t="s">
        <v>1193</v>
      </c>
      <c r="I36" s="5" t="s">
        <v>1194</v>
      </c>
      <c r="J36" s="5">
        <v>147</v>
      </c>
      <c r="K36" s="5">
        <v>214</v>
      </c>
      <c r="L36" s="5">
        <v>68.7</v>
      </c>
      <c r="M36" s="52">
        <v>1694</v>
      </c>
      <c r="N36" s="5">
        <v>7.92</v>
      </c>
      <c r="O36" s="5">
        <v>69</v>
      </c>
      <c r="P36" s="5">
        <v>4</v>
      </c>
    </row>
    <row r="37" spans="8:16" x14ac:dyDescent="0.25">
      <c r="H37" s="5" t="s">
        <v>1195</v>
      </c>
      <c r="I37" s="5" t="s">
        <v>1192</v>
      </c>
      <c r="J37" s="5">
        <v>145</v>
      </c>
      <c r="K37" s="5">
        <v>229</v>
      </c>
      <c r="L37" s="5">
        <v>63.3</v>
      </c>
      <c r="M37" s="52">
        <v>1657</v>
      </c>
      <c r="N37" s="5">
        <v>7.24</v>
      </c>
      <c r="O37" s="5">
        <v>63</v>
      </c>
      <c r="P37" s="5">
        <v>8</v>
      </c>
    </row>
    <row r="38" spans="8:16" x14ac:dyDescent="0.25">
      <c r="H38" s="5" t="s">
        <v>1196</v>
      </c>
      <c r="I38" s="5" t="s">
        <v>1197</v>
      </c>
      <c r="J38" s="5">
        <v>141</v>
      </c>
      <c r="K38" s="5">
        <v>224</v>
      </c>
      <c r="L38" s="5">
        <v>62.9</v>
      </c>
      <c r="M38" s="52">
        <v>1626</v>
      </c>
      <c r="N38" s="5">
        <v>7.26</v>
      </c>
      <c r="O38" s="5">
        <v>80</v>
      </c>
      <c r="P38" s="5">
        <v>11</v>
      </c>
    </row>
    <row r="39" spans="8:16" x14ac:dyDescent="0.25">
      <c r="H39" s="5" t="s">
        <v>1198</v>
      </c>
      <c r="I39" s="5" t="s">
        <v>1197</v>
      </c>
      <c r="J39" s="5">
        <v>132</v>
      </c>
      <c r="K39" s="5">
        <v>240</v>
      </c>
      <c r="L39" s="5">
        <v>55</v>
      </c>
      <c r="M39" s="52">
        <v>1711</v>
      </c>
      <c r="N39" s="5">
        <v>7.13</v>
      </c>
      <c r="O39" s="5">
        <v>49</v>
      </c>
      <c r="P39" s="5">
        <v>7</v>
      </c>
    </row>
    <row r="40" spans="8:16" x14ac:dyDescent="0.25">
      <c r="H40" s="5" t="s">
        <v>1199</v>
      </c>
      <c r="I40" s="5" t="s">
        <v>1194</v>
      </c>
      <c r="J40" s="5">
        <v>126</v>
      </c>
      <c r="K40" s="5">
        <v>204</v>
      </c>
      <c r="L40" s="5">
        <v>61.8</v>
      </c>
      <c r="M40" s="52">
        <v>1710</v>
      </c>
      <c r="N40" s="5">
        <v>8.3800000000000008</v>
      </c>
      <c r="O40" s="5">
        <v>81</v>
      </c>
      <c r="P40" s="5">
        <v>10</v>
      </c>
    </row>
    <row r="41" spans="8:16" x14ac:dyDescent="0.25">
      <c r="H41" s="5" t="s">
        <v>1200</v>
      </c>
      <c r="I41" s="5" t="s">
        <v>1190</v>
      </c>
      <c r="J41" s="5">
        <v>117</v>
      </c>
      <c r="K41" s="5">
        <v>203</v>
      </c>
      <c r="L41" s="5">
        <v>57.6</v>
      </c>
      <c r="M41" s="52">
        <v>1417</v>
      </c>
      <c r="N41" s="5">
        <v>6.98</v>
      </c>
      <c r="O41" s="5">
        <v>41</v>
      </c>
      <c r="P41" s="5">
        <v>10</v>
      </c>
    </row>
    <row r="42" spans="8:16" x14ac:dyDescent="0.25">
      <c r="H42" s="5" t="s">
        <v>1201</v>
      </c>
      <c r="I42" s="5" t="s">
        <v>1202</v>
      </c>
      <c r="J42" s="5">
        <v>107</v>
      </c>
      <c r="K42" s="5">
        <v>179</v>
      </c>
      <c r="L42" s="5">
        <v>59.8</v>
      </c>
      <c r="M42" s="52">
        <v>1412</v>
      </c>
      <c r="N42" s="5">
        <v>7.89</v>
      </c>
      <c r="O42" s="5">
        <v>80</v>
      </c>
      <c r="P42" s="5">
        <v>8</v>
      </c>
    </row>
    <row r="43" spans="8:16" x14ac:dyDescent="0.25">
      <c r="H43" s="5" t="s">
        <v>1203</v>
      </c>
      <c r="I43" s="5" t="s">
        <v>1202</v>
      </c>
      <c r="J43" s="5">
        <v>105</v>
      </c>
      <c r="K43" s="5">
        <v>185</v>
      </c>
      <c r="L43" s="5">
        <v>56.8</v>
      </c>
      <c r="M43" s="52">
        <v>1326</v>
      </c>
      <c r="N43" s="5">
        <v>7.17</v>
      </c>
      <c r="O43" s="5">
        <v>75</v>
      </c>
      <c r="P43" s="5">
        <v>7</v>
      </c>
    </row>
    <row r="44" spans="8:16" x14ac:dyDescent="0.25">
      <c r="H44" s="5" t="s">
        <v>1204</v>
      </c>
      <c r="I44" s="5" t="s">
        <v>1194</v>
      </c>
      <c r="J44" s="5">
        <v>91</v>
      </c>
      <c r="K44" s="5">
        <v>128</v>
      </c>
      <c r="L44" s="5">
        <v>71.099999999999994</v>
      </c>
      <c r="M44" s="52">
        <v>1057</v>
      </c>
      <c r="N44" s="5">
        <v>8.26</v>
      </c>
      <c r="O44" s="5">
        <v>70</v>
      </c>
      <c r="P44" s="5">
        <v>4</v>
      </c>
    </row>
    <row r="45" spans="8:16" x14ac:dyDescent="0.25">
      <c r="H45" s="5" t="s">
        <v>1205</v>
      </c>
      <c r="I45" s="5" t="s">
        <v>1202</v>
      </c>
      <c r="J45" s="5">
        <v>86</v>
      </c>
      <c r="K45" s="5">
        <v>146</v>
      </c>
      <c r="L45" s="5">
        <v>58.9</v>
      </c>
      <c r="M45" s="5">
        <v>993</v>
      </c>
      <c r="N45" s="5">
        <v>6.8</v>
      </c>
      <c r="O45" s="5">
        <v>61</v>
      </c>
      <c r="P45" s="5">
        <v>5</v>
      </c>
    </row>
    <row r="46" spans="8:16" x14ac:dyDescent="0.25">
      <c r="H46" s="5" t="s">
        <v>1206</v>
      </c>
      <c r="I46" s="5" t="s">
        <v>1171</v>
      </c>
      <c r="J46" s="5">
        <v>76</v>
      </c>
      <c r="K46" s="5">
        <v>131</v>
      </c>
      <c r="L46" s="5">
        <v>58</v>
      </c>
      <c r="M46" s="5">
        <v>838</v>
      </c>
      <c r="N46" s="5">
        <v>6.4</v>
      </c>
      <c r="O46" s="5">
        <v>80</v>
      </c>
      <c r="P46" s="5">
        <v>5</v>
      </c>
    </row>
    <row r="47" spans="8:16" x14ac:dyDescent="0.25">
      <c r="H47" s="5" t="s">
        <v>1207</v>
      </c>
      <c r="I47" s="5" t="s">
        <v>1177</v>
      </c>
      <c r="J47" s="5">
        <v>65</v>
      </c>
      <c r="K47" s="5">
        <v>97</v>
      </c>
      <c r="L47" s="5">
        <v>67</v>
      </c>
      <c r="M47" s="5">
        <v>701</v>
      </c>
      <c r="N47" s="5">
        <v>7.23</v>
      </c>
      <c r="O47" s="5">
        <v>35</v>
      </c>
      <c r="P47" s="5">
        <v>5</v>
      </c>
    </row>
    <row r="48" spans="8:16" x14ac:dyDescent="0.25">
      <c r="H48" s="5" t="s">
        <v>1208</v>
      </c>
      <c r="I48" s="5" t="s">
        <v>1183</v>
      </c>
      <c r="J48" s="5">
        <v>64</v>
      </c>
      <c r="K48" s="5">
        <v>121</v>
      </c>
      <c r="L48" s="5">
        <v>52.9</v>
      </c>
      <c r="M48" s="5">
        <v>604</v>
      </c>
      <c r="N48" s="5">
        <v>4.99</v>
      </c>
      <c r="O48" s="5">
        <v>67</v>
      </c>
      <c r="P48" s="5">
        <v>3</v>
      </c>
    </row>
    <row r="49" spans="8:16" x14ac:dyDescent="0.25">
      <c r="H49" s="5" t="s">
        <v>1209</v>
      </c>
      <c r="I49" s="5" t="s">
        <v>1197</v>
      </c>
      <c r="J49" s="5">
        <v>45</v>
      </c>
      <c r="K49" s="5">
        <v>93</v>
      </c>
      <c r="L49" s="5">
        <v>48.4</v>
      </c>
      <c r="M49" s="5">
        <v>562</v>
      </c>
      <c r="N49" s="5">
        <v>6.04</v>
      </c>
      <c r="O49" s="5">
        <v>41</v>
      </c>
      <c r="P49" s="5">
        <v>2</v>
      </c>
    </row>
    <row r="50" spans="8:16" x14ac:dyDescent="0.25">
      <c r="H50" s="5" t="s">
        <v>1210</v>
      </c>
      <c r="I50" s="5" t="s">
        <v>1211</v>
      </c>
      <c r="J50" s="5">
        <v>45</v>
      </c>
      <c r="K50" s="5">
        <v>77</v>
      </c>
      <c r="L50" s="5">
        <v>58.4</v>
      </c>
      <c r="M50" s="5">
        <v>435</v>
      </c>
      <c r="N50" s="5">
        <v>5.65</v>
      </c>
      <c r="O50" s="5">
        <v>35</v>
      </c>
      <c r="P50" s="5">
        <v>2</v>
      </c>
    </row>
    <row r="51" spans="8:16" x14ac:dyDescent="0.25">
      <c r="H51" s="5" t="s">
        <v>1212</v>
      </c>
      <c r="I51" s="5" t="s">
        <v>1175</v>
      </c>
      <c r="J51" s="5">
        <v>42</v>
      </c>
      <c r="K51" s="5">
        <v>78</v>
      </c>
      <c r="L51" s="5">
        <v>53.8</v>
      </c>
      <c r="M51" s="5">
        <v>492</v>
      </c>
      <c r="N51" s="5">
        <v>6.31</v>
      </c>
      <c r="O51" s="5">
        <v>63</v>
      </c>
      <c r="P51" s="5">
        <v>3</v>
      </c>
    </row>
    <row r="52" spans="8:16" x14ac:dyDescent="0.25">
      <c r="H52" s="5" t="s">
        <v>1213</v>
      </c>
      <c r="I52" s="5" t="s">
        <v>1179</v>
      </c>
      <c r="J52" s="5">
        <v>41</v>
      </c>
      <c r="K52" s="5">
        <v>71</v>
      </c>
      <c r="L52" s="5">
        <v>57.7</v>
      </c>
      <c r="M52" s="5">
        <v>425</v>
      </c>
      <c r="N52" s="5">
        <v>5.99</v>
      </c>
      <c r="O52" s="5">
        <v>28</v>
      </c>
      <c r="P52" s="5">
        <v>3</v>
      </c>
    </row>
    <row r="53" spans="8:16" x14ac:dyDescent="0.25">
      <c r="H53" s="5" t="s">
        <v>1214</v>
      </c>
      <c r="I53" s="5" t="s">
        <v>1187</v>
      </c>
      <c r="J53" s="5">
        <v>41</v>
      </c>
      <c r="K53" s="5">
        <v>75</v>
      </c>
      <c r="L53" s="5">
        <v>54.7</v>
      </c>
      <c r="M53" s="5">
        <v>400</v>
      </c>
      <c r="N53" s="5">
        <v>5.33</v>
      </c>
      <c r="O53" s="5">
        <v>41</v>
      </c>
      <c r="P53" s="5">
        <v>2</v>
      </c>
    </row>
    <row r="54" spans="8:16" x14ac:dyDescent="0.25">
      <c r="H54" s="5" t="s">
        <v>1215</v>
      </c>
      <c r="I54" s="5" t="s">
        <v>1145</v>
      </c>
      <c r="J54" s="5">
        <v>30</v>
      </c>
      <c r="K54" s="5">
        <v>44</v>
      </c>
      <c r="L54" s="5">
        <v>68.2</v>
      </c>
      <c r="M54" s="5">
        <v>301</v>
      </c>
      <c r="N54" s="5">
        <v>6.84</v>
      </c>
      <c r="O54" s="5">
        <v>32</v>
      </c>
      <c r="P54" s="5">
        <v>2</v>
      </c>
    </row>
    <row r="55" spans="8:16" x14ac:dyDescent="0.25">
      <c r="H55" s="5" t="s">
        <v>1216</v>
      </c>
      <c r="I55" s="5" t="s">
        <v>1153</v>
      </c>
      <c r="J55" s="5">
        <v>26</v>
      </c>
      <c r="K55" s="5">
        <v>48</v>
      </c>
      <c r="L55" s="5">
        <v>54.2</v>
      </c>
      <c r="M55" s="5">
        <v>223</v>
      </c>
      <c r="N55" s="5">
        <v>4.6500000000000004</v>
      </c>
      <c r="O55" s="5">
        <v>22</v>
      </c>
      <c r="P55" s="5">
        <v>2</v>
      </c>
    </row>
    <row r="56" spans="8:16" x14ac:dyDescent="0.25">
      <c r="H56" s="5" t="s">
        <v>1217</v>
      </c>
      <c r="I56" s="5" t="s">
        <v>1165</v>
      </c>
      <c r="J56" s="5">
        <v>24</v>
      </c>
      <c r="K56" s="5">
        <v>41</v>
      </c>
      <c r="L56" s="5">
        <v>58.5</v>
      </c>
      <c r="M56" s="5">
        <v>303</v>
      </c>
      <c r="N56" s="5">
        <v>7.39</v>
      </c>
      <c r="O56" s="5">
        <v>43</v>
      </c>
      <c r="P56" s="5">
        <v>3</v>
      </c>
    </row>
    <row r="57" spans="8:16" x14ac:dyDescent="0.25">
      <c r="H57" s="5" t="s">
        <v>1218</v>
      </c>
      <c r="I57" s="5" t="s">
        <v>1179</v>
      </c>
      <c r="J57" s="5">
        <v>22</v>
      </c>
      <c r="K57" s="5">
        <v>44</v>
      </c>
      <c r="L57" s="5">
        <v>50</v>
      </c>
      <c r="M57" s="5">
        <v>222</v>
      </c>
      <c r="N57" s="5">
        <v>5.05</v>
      </c>
      <c r="O57" s="5">
        <v>18</v>
      </c>
      <c r="P57" s="5">
        <v>0</v>
      </c>
    </row>
    <row r="58" spans="8:16" x14ac:dyDescent="0.25">
      <c r="H58" s="5" t="s">
        <v>1219</v>
      </c>
      <c r="I58" s="5" t="s">
        <v>1151</v>
      </c>
      <c r="J58" s="5">
        <v>19</v>
      </c>
      <c r="K58" s="5">
        <v>27</v>
      </c>
      <c r="L58" s="5">
        <v>70.400000000000006</v>
      </c>
      <c r="M58" s="5">
        <v>182</v>
      </c>
      <c r="N58" s="5">
        <v>6.74</v>
      </c>
      <c r="O58" s="5">
        <v>37</v>
      </c>
      <c r="P58" s="5">
        <v>1</v>
      </c>
    </row>
    <row r="59" spans="8:16" x14ac:dyDescent="0.25">
      <c r="H59" s="5" t="s">
        <v>1220</v>
      </c>
      <c r="I59" s="5" t="s">
        <v>1181</v>
      </c>
      <c r="J59" s="5">
        <v>18</v>
      </c>
      <c r="K59" s="5">
        <v>35</v>
      </c>
      <c r="L59" s="5">
        <v>51.4</v>
      </c>
      <c r="M59" s="5">
        <v>175</v>
      </c>
      <c r="N59" s="5">
        <v>5</v>
      </c>
      <c r="O59" s="5">
        <v>32</v>
      </c>
      <c r="P59" s="5">
        <v>0</v>
      </c>
    </row>
    <row r="60" spans="8:16" x14ac:dyDescent="0.25">
      <c r="H60" s="5" t="s">
        <v>1221</v>
      </c>
      <c r="I60" s="5" t="s">
        <v>1167</v>
      </c>
      <c r="J60" s="5">
        <v>16</v>
      </c>
      <c r="K60" s="5">
        <v>28</v>
      </c>
      <c r="L60" s="5">
        <v>57.1</v>
      </c>
      <c r="M60" s="5">
        <v>157</v>
      </c>
      <c r="N60" s="5">
        <v>5.61</v>
      </c>
      <c r="O60" s="5">
        <v>30</v>
      </c>
      <c r="P60" s="5">
        <v>0</v>
      </c>
    </row>
    <row r="61" spans="8:16" x14ac:dyDescent="0.25">
      <c r="H61" s="5" t="s">
        <v>1222</v>
      </c>
      <c r="I61" s="5" t="s">
        <v>1181</v>
      </c>
      <c r="J61" s="5">
        <v>14</v>
      </c>
      <c r="K61" s="5">
        <v>28</v>
      </c>
      <c r="L61" s="5">
        <v>50</v>
      </c>
      <c r="M61" s="5">
        <v>177</v>
      </c>
      <c r="N61" s="5">
        <v>6.32</v>
      </c>
      <c r="O61" s="5">
        <v>49</v>
      </c>
      <c r="P61" s="5">
        <v>0</v>
      </c>
    </row>
    <row r="62" spans="8:16" x14ac:dyDescent="0.25">
      <c r="H62" s="5" t="s">
        <v>1223</v>
      </c>
      <c r="I62" s="5" t="s">
        <v>1157</v>
      </c>
      <c r="J62" s="5">
        <v>12</v>
      </c>
      <c r="K62" s="5">
        <v>19</v>
      </c>
      <c r="L62" s="5">
        <v>63.2</v>
      </c>
      <c r="M62" s="5">
        <v>129</v>
      </c>
      <c r="N62" s="5">
        <v>6.79</v>
      </c>
      <c r="O62" s="5">
        <v>29</v>
      </c>
      <c r="P62" s="5">
        <v>1</v>
      </c>
    </row>
    <row r="63" spans="8:16" x14ac:dyDescent="0.25">
      <c r="H63" s="5" t="s">
        <v>1224</v>
      </c>
      <c r="I63" s="5" t="s">
        <v>1163</v>
      </c>
      <c r="J63" s="5">
        <v>11</v>
      </c>
      <c r="K63" s="5">
        <v>19</v>
      </c>
      <c r="L63" s="5">
        <v>57.9</v>
      </c>
      <c r="M63" s="5">
        <v>74</v>
      </c>
      <c r="N63" s="5">
        <v>3.9</v>
      </c>
      <c r="O63" s="5">
        <v>38</v>
      </c>
      <c r="P63" s="5">
        <v>0</v>
      </c>
    </row>
    <row r="64" spans="8:16" x14ac:dyDescent="0.25">
      <c r="H64" s="5" t="s">
        <v>1225</v>
      </c>
      <c r="I64" s="5" t="s">
        <v>1187</v>
      </c>
      <c r="J64" s="5">
        <v>10</v>
      </c>
      <c r="K64" s="5">
        <v>19</v>
      </c>
      <c r="L64" s="5">
        <v>52.6</v>
      </c>
      <c r="M64" s="5">
        <v>127</v>
      </c>
      <c r="N64" s="5">
        <v>6.68</v>
      </c>
      <c r="O64" s="5">
        <v>35</v>
      </c>
      <c r="P64" s="5">
        <v>0</v>
      </c>
    </row>
    <row r="65" spans="8:16" x14ac:dyDescent="0.25">
      <c r="H65" s="5" t="s">
        <v>1226</v>
      </c>
      <c r="I65" s="5" t="s">
        <v>1161</v>
      </c>
      <c r="J65" s="5">
        <v>8</v>
      </c>
      <c r="K65" s="5">
        <v>16</v>
      </c>
      <c r="L65" s="5">
        <v>50</v>
      </c>
      <c r="M65" s="5">
        <v>66</v>
      </c>
      <c r="N65" s="5">
        <v>4.13</v>
      </c>
      <c r="O65" s="5">
        <v>14</v>
      </c>
      <c r="P65" s="5">
        <v>0</v>
      </c>
    </row>
    <row r="66" spans="8:16" x14ac:dyDescent="0.25">
      <c r="H66" s="5" t="s">
        <v>1227</v>
      </c>
      <c r="I66" s="5" t="s">
        <v>1157</v>
      </c>
      <c r="J66" s="5">
        <v>5</v>
      </c>
      <c r="K66" s="5">
        <v>10</v>
      </c>
      <c r="L66" s="5">
        <v>50</v>
      </c>
      <c r="M66" s="5">
        <v>57</v>
      </c>
      <c r="N66" s="5">
        <v>5.7</v>
      </c>
      <c r="O66" s="5">
        <v>16</v>
      </c>
      <c r="P66" s="5">
        <v>0</v>
      </c>
    </row>
    <row r="67" spans="8:16" x14ac:dyDescent="0.25">
      <c r="H67" s="5" t="s">
        <v>1228</v>
      </c>
      <c r="I67" s="5" t="s">
        <v>1147</v>
      </c>
      <c r="J67" s="5">
        <v>4</v>
      </c>
      <c r="K67" s="5">
        <v>5</v>
      </c>
      <c r="L67" s="5">
        <v>80</v>
      </c>
      <c r="M67" s="5">
        <v>60</v>
      </c>
      <c r="N67" s="5">
        <v>12</v>
      </c>
      <c r="O67" s="5">
        <v>29</v>
      </c>
      <c r="P67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8B8B-DA30-48E8-9AAC-67BEE8724879}">
  <sheetPr codeName="Sheet31"/>
  <dimension ref="A1:H1590"/>
  <sheetViews>
    <sheetView topLeftCell="A6" zoomScale="130" zoomScaleNormal="130" workbookViewId="0">
      <selection sqref="A1:XFD1048576"/>
    </sheetView>
  </sheetViews>
  <sheetFormatPr defaultColWidth="11.7109375" defaultRowHeight="12.75" x14ac:dyDescent="0.2"/>
  <cols>
    <col min="1" max="1" width="13.140625" style="53" customWidth="1"/>
    <col min="2" max="2" width="8.5703125" style="53" customWidth="1"/>
    <col min="3" max="3" width="9.140625" style="53" customWidth="1"/>
    <col min="4" max="4" width="7.42578125" style="53" customWidth="1"/>
    <col min="5" max="5" width="8.7109375" style="53" customWidth="1"/>
    <col min="6" max="6" width="11.7109375" style="53" customWidth="1"/>
    <col min="7" max="7" width="11.42578125" style="53" customWidth="1"/>
    <col min="8" max="16384" width="11.7109375" style="53"/>
  </cols>
  <sheetData>
    <row r="1" spans="1:8" hidden="1" x14ac:dyDescent="0.2"/>
    <row r="2" spans="1:8" hidden="1" x14ac:dyDescent="0.2">
      <c r="A2" s="54" t="s">
        <v>1229</v>
      </c>
    </row>
    <row r="3" spans="1:8" hidden="1" x14ac:dyDescent="0.2">
      <c r="A3" s="54" t="s">
        <v>1230</v>
      </c>
    </row>
    <row r="4" spans="1:8" hidden="1" x14ac:dyDescent="0.2"/>
    <row r="5" spans="1:8" hidden="1" x14ac:dyDescent="0.2"/>
    <row r="6" spans="1:8" x14ac:dyDescent="0.2">
      <c r="B6" s="55" t="s">
        <v>1231</v>
      </c>
      <c r="F6" s="56"/>
      <c r="G6" s="57"/>
      <c r="H6" s="58"/>
    </row>
    <row r="7" spans="1:8" x14ac:dyDescent="0.2">
      <c r="B7" s="55" t="s">
        <v>1232</v>
      </c>
      <c r="F7" s="56"/>
      <c r="G7" s="57"/>
    </row>
    <row r="8" spans="1:8" x14ac:dyDescent="0.2">
      <c r="A8" s="55" t="s">
        <v>1233</v>
      </c>
      <c r="B8" s="55" t="s">
        <v>1234</v>
      </c>
      <c r="C8" s="53" t="s">
        <v>1235</v>
      </c>
    </row>
    <row r="9" spans="1:8" x14ac:dyDescent="0.2">
      <c r="A9" s="53">
        <v>1871.01</v>
      </c>
      <c r="B9" s="53">
        <v>4.4400000000000004</v>
      </c>
    </row>
    <row r="10" spans="1:8" x14ac:dyDescent="0.2">
      <c r="A10" s="53">
        <v>1871.02</v>
      </c>
      <c r="B10" s="53">
        <v>4.5</v>
      </c>
      <c r="C10" s="59">
        <v>1.3513513513513375E-2</v>
      </c>
    </row>
    <row r="11" spans="1:8" x14ac:dyDescent="0.2">
      <c r="A11" s="53">
        <v>1871.03</v>
      </c>
      <c r="B11" s="53">
        <v>4.6100000000000003</v>
      </c>
      <c r="C11" s="59">
        <v>2.4444444444444491E-2</v>
      </c>
    </row>
    <row r="12" spans="1:8" x14ac:dyDescent="0.2">
      <c r="A12" s="53">
        <v>1871.04</v>
      </c>
      <c r="B12" s="53">
        <v>4.74</v>
      </c>
      <c r="C12" s="59">
        <v>2.8199566160520551E-2</v>
      </c>
    </row>
    <row r="13" spans="1:8" x14ac:dyDescent="0.2">
      <c r="A13" s="53">
        <v>1871.05</v>
      </c>
      <c r="B13" s="53">
        <v>4.8600000000000003</v>
      </c>
      <c r="C13" s="59">
        <v>2.5316455696202445E-2</v>
      </c>
    </row>
    <row r="14" spans="1:8" x14ac:dyDescent="0.2">
      <c r="A14" s="53">
        <v>1871.06</v>
      </c>
      <c r="B14" s="53">
        <v>4.82</v>
      </c>
      <c r="C14" s="59">
        <v>-8.2304526748970819E-3</v>
      </c>
    </row>
    <row r="15" spans="1:8" x14ac:dyDescent="0.2">
      <c r="A15" s="53">
        <v>1871.07</v>
      </c>
      <c r="B15" s="53">
        <v>4.7300000000000004</v>
      </c>
      <c r="C15" s="59">
        <v>-1.8672199170124415E-2</v>
      </c>
    </row>
    <row r="16" spans="1:8" x14ac:dyDescent="0.2">
      <c r="A16" s="53">
        <v>1871.08</v>
      </c>
      <c r="B16" s="53">
        <v>4.79</v>
      </c>
      <c r="C16" s="59">
        <v>1.2684989429175397E-2</v>
      </c>
    </row>
    <row r="17" spans="1:3" x14ac:dyDescent="0.2">
      <c r="A17" s="53">
        <v>1871.09</v>
      </c>
      <c r="B17" s="53">
        <v>4.84</v>
      </c>
      <c r="C17" s="59">
        <v>1.0438413361169019E-2</v>
      </c>
    </row>
    <row r="18" spans="1:3" x14ac:dyDescent="0.2">
      <c r="A18" s="53">
        <v>1871.1</v>
      </c>
      <c r="B18" s="53">
        <v>4.59</v>
      </c>
      <c r="C18" s="59">
        <v>-5.1652892561983466E-2</v>
      </c>
    </row>
    <row r="19" spans="1:3" x14ac:dyDescent="0.2">
      <c r="A19" s="53">
        <v>1871.11</v>
      </c>
      <c r="B19" s="53">
        <v>4.6399999999999997</v>
      </c>
      <c r="C19" s="59">
        <v>1.089324618736387E-2</v>
      </c>
    </row>
    <row r="20" spans="1:3" x14ac:dyDescent="0.2">
      <c r="A20" s="53">
        <v>1871.12</v>
      </c>
      <c r="B20" s="53">
        <v>4.74</v>
      </c>
      <c r="C20" s="59">
        <v>2.155172413793105E-2</v>
      </c>
    </row>
    <row r="21" spans="1:3" x14ac:dyDescent="0.2">
      <c r="A21" s="53">
        <v>1872.01</v>
      </c>
      <c r="B21" s="53">
        <v>4.8600000000000003</v>
      </c>
      <c r="C21" s="59">
        <v>2.5316455696202445E-2</v>
      </c>
    </row>
    <row r="22" spans="1:3" x14ac:dyDescent="0.2">
      <c r="A22" s="53">
        <v>1872.02</v>
      </c>
      <c r="B22" s="53">
        <v>4.88</v>
      </c>
      <c r="C22" s="59">
        <v>4.1152263374484299E-3</v>
      </c>
    </row>
    <row r="23" spans="1:3" x14ac:dyDescent="0.2">
      <c r="A23" s="53">
        <v>1872.03</v>
      </c>
      <c r="B23" s="53">
        <v>5.04</v>
      </c>
      <c r="C23" s="59">
        <v>3.2786885245901676E-2</v>
      </c>
    </row>
    <row r="24" spans="1:3" x14ac:dyDescent="0.2">
      <c r="A24" s="53">
        <v>1872.04</v>
      </c>
      <c r="B24" s="53">
        <v>5.18</v>
      </c>
      <c r="C24" s="59">
        <v>2.7777777777777679E-2</v>
      </c>
    </row>
    <row r="25" spans="1:3" x14ac:dyDescent="0.2">
      <c r="A25" s="53">
        <v>1872.05</v>
      </c>
      <c r="B25" s="53">
        <v>5.18</v>
      </c>
      <c r="C25" s="59">
        <v>0</v>
      </c>
    </row>
    <row r="26" spans="1:3" x14ac:dyDescent="0.2">
      <c r="A26" s="53">
        <v>1872.06</v>
      </c>
      <c r="B26" s="53">
        <v>5.13</v>
      </c>
      <c r="C26" s="59">
        <v>-9.6525096525096332E-3</v>
      </c>
    </row>
    <row r="27" spans="1:3" x14ac:dyDescent="0.2">
      <c r="A27" s="53">
        <v>1872.07</v>
      </c>
      <c r="B27" s="53">
        <v>5.0999999999999996</v>
      </c>
      <c r="C27" s="59">
        <v>-5.8479532163743242E-3</v>
      </c>
    </row>
    <row r="28" spans="1:3" x14ac:dyDescent="0.2">
      <c r="A28" s="53">
        <v>1872.08</v>
      </c>
      <c r="B28" s="53">
        <v>5.04</v>
      </c>
      <c r="C28" s="59">
        <v>-1.1764705882352899E-2</v>
      </c>
    </row>
    <row r="29" spans="1:3" x14ac:dyDescent="0.2">
      <c r="A29" s="53">
        <v>1872.09</v>
      </c>
      <c r="B29" s="53">
        <v>4.95</v>
      </c>
      <c r="C29" s="59">
        <v>-1.7857142857142794E-2</v>
      </c>
    </row>
    <row r="30" spans="1:3" x14ac:dyDescent="0.2">
      <c r="A30" s="53">
        <v>1872.1</v>
      </c>
      <c r="B30" s="53">
        <v>4.97</v>
      </c>
      <c r="C30" s="59">
        <v>4.0404040404038444E-3</v>
      </c>
    </row>
    <row r="31" spans="1:3" x14ac:dyDescent="0.2">
      <c r="A31" s="53">
        <v>1872.11</v>
      </c>
      <c r="B31" s="53">
        <v>4.95</v>
      </c>
      <c r="C31" s="59">
        <v>-4.0241448692152071E-3</v>
      </c>
    </row>
    <row r="32" spans="1:3" x14ac:dyDescent="0.2">
      <c r="A32" s="53">
        <v>1872.12</v>
      </c>
      <c r="B32" s="53">
        <v>5.07</v>
      </c>
      <c r="C32" s="59">
        <v>2.4242424242424176E-2</v>
      </c>
    </row>
    <row r="33" spans="1:3" x14ac:dyDescent="0.2">
      <c r="A33" s="53">
        <v>1873.01</v>
      </c>
      <c r="B33" s="53">
        <v>5.1100000000000003</v>
      </c>
      <c r="C33" s="59">
        <v>7.8895463510848529E-3</v>
      </c>
    </row>
    <row r="34" spans="1:3" x14ac:dyDescent="0.2">
      <c r="A34" s="53">
        <v>1873.02</v>
      </c>
      <c r="B34" s="53">
        <v>5.15</v>
      </c>
      <c r="C34" s="59">
        <v>7.8277886497064575E-3</v>
      </c>
    </row>
    <row r="35" spans="1:3" x14ac:dyDescent="0.2">
      <c r="A35" s="53">
        <v>1873.03</v>
      </c>
      <c r="B35" s="53">
        <v>5.1100000000000003</v>
      </c>
      <c r="C35" s="59">
        <v>-7.7669902912621547E-3</v>
      </c>
    </row>
    <row r="36" spans="1:3" x14ac:dyDescent="0.2">
      <c r="A36" s="53">
        <v>1873.04</v>
      </c>
      <c r="B36" s="53">
        <v>5.04</v>
      </c>
      <c r="C36" s="59">
        <v>-1.3698630136986356E-2</v>
      </c>
    </row>
    <row r="37" spans="1:3" x14ac:dyDescent="0.2">
      <c r="A37" s="53">
        <v>1873.05</v>
      </c>
      <c r="B37" s="53">
        <v>5.05</v>
      </c>
      <c r="C37" s="59">
        <v>1.9841269841269771E-3</v>
      </c>
    </row>
    <row r="38" spans="1:3" x14ac:dyDescent="0.2">
      <c r="A38" s="53">
        <v>1873.06</v>
      </c>
      <c r="B38" s="53">
        <v>4.9800000000000004</v>
      </c>
      <c r="C38" s="59">
        <v>-1.3861386138613763E-2</v>
      </c>
    </row>
    <row r="39" spans="1:3" x14ac:dyDescent="0.2">
      <c r="A39" s="53">
        <v>1873.07</v>
      </c>
      <c r="B39" s="53">
        <v>4.97</v>
      </c>
      <c r="C39" s="59">
        <v>-2.0080321285141922E-3</v>
      </c>
    </row>
    <row r="40" spans="1:3" x14ac:dyDescent="0.2">
      <c r="A40" s="53">
        <v>1873.08</v>
      </c>
      <c r="B40" s="53">
        <v>4.97</v>
      </c>
      <c r="C40" s="59">
        <v>0</v>
      </c>
    </row>
    <row r="41" spans="1:3" x14ac:dyDescent="0.2">
      <c r="A41" s="53">
        <v>1873.09</v>
      </c>
      <c r="B41" s="53">
        <v>4.59</v>
      </c>
      <c r="C41" s="59">
        <v>-7.6458752515090489E-2</v>
      </c>
    </row>
    <row r="42" spans="1:3" x14ac:dyDescent="0.2">
      <c r="A42" s="53">
        <v>1873.1</v>
      </c>
      <c r="B42" s="53">
        <v>4.1900000000000004</v>
      </c>
      <c r="C42" s="59">
        <v>-8.7145969498910514E-2</v>
      </c>
    </row>
    <row r="43" spans="1:3" x14ac:dyDescent="0.2">
      <c r="A43" s="53">
        <v>1873.11</v>
      </c>
      <c r="B43" s="53">
        <v>4.04</v>
      </c>
      <c r="C43" s="59">
        <v>-3.5799522673031103E-2</v>
      </c>
    </row>
    <row r="44" spans="1:3" x14ac:dyDescent="0.2">
      <c r="A44" s="53">
        <v>1873.12</v>
      </c>
      <c r="B44" s="53">
        <v>4.42</v>
      </c>
      <c r="C44" s="59">
        <v>9.4059405940594143E-2</v>
      </c>
    </row>
    <row r="45" spans="1:3" x14ac:dyDescent="0.2">
      <c r="A45" s="53">
        <v>1874.01</v>
      </c>
      <c r="B45" s="53">
        <v>4.66</v>
      </c>
      <c r="C45" s="59">
        <v>5.4298642533936681E-2</v>
      </c>
    </row>
    <row r="46" spans="1:3" x14ac:dyDescent="0.2">
      <c r="A46" s="53">
        <v>1874.02</v>
      </c>
      <c r="B46" s="53">
        <v>4.8</v>
      </c>
      <c r="C46" s="59">
        <v>3.0042918454935563E-2</v>
      </c>
    </row>
    <row r="47" spans="1:3" x14ac:dyDescent="0.2">
      <c r="A47" s="53">
        <v>1874.03</v>
      </c>
      <c r="B47" s="53">
        <v>4.7300000000000004</v>
      </c>
      <c r="C47" s="59">
        <v>-1.4583333333333171E-2</v>
      </c>
    </row>
    <row r="48" spans="1:3" x14ac:dyDescent="0.2">
      <c r="A48" s="53">
        <v>1874.04</v>
      </c>
      <c r="B48" s="53">
        <v>4.5999999999999996</v>
      </c>
      <c r="C48" s="59">
        <v>-2.7484143763213731E-2</v>
      </c>
    </row>
    <row r="49" spans="1:3" x14ac:dyDescent="0.2">
      <c r="A49" s="53">
        <v>1874.05</v>
      </c>
      <c r="B49" s="53">
        <v>4.4800000000000004</v>
      </c>
      <c r="C49" s="59">
        <v>-2.608695652173898E-2</v>
      </c>
    </row>
    <row r="50" spans="1:3" x14ac:dyDescent="0.2">
      <c r="A50" s="53">
        <v>1874.06</v>
      </c>
      <c r="B50" s="53">
        <v>4.46</v>
      </c>
      <c r="C50" s="59">
        <v>-4.4642857142858094E-3</v>
      </c>
    </row>
    <row r="51" spans="1:3" x14ac:dyDescent="0.2">
      <c r="A51" s="53">
        <v>1874.07</v>
      </c>
      <c r="B51" s="53">
        <v>4.46</v>
      </c>
      <c r="C51" s="59">
        <v>0</v>
      </c>
    </row>
    <row r="52" spans="1:3" x14ac:dyDescent="0.2">
      <c r="A52" s="53">
        <v>1874.08</v>
      </c>
      <c r="B52" s="53">
        <v>4.47</v>
      </c>
      <c r="C52" s="59">
        <v>2.2421524663676085E-3</v>
      </c>
    </row>
    <row r="53" spans="1:3" x14ac:dyDescent="0.2">
      <c r="A53" s="53">
        <v>1874.09</v>
      </c>
      <c r="B53" s="53">
        <v>4.54</v>
      </c>
      <c r="C53" s="59">
        <v>1.5659955257270708E-2</v>
      </c>
    </row>
    <row r="54" spans="1:3" x14ac:dyDescent="0.2">
      <c r="A54" s="53">
        <v>1874.1</v>
      </c>
      <c r="B54" s="53">
        <v>4.53</v>
      </c>
      <c r="C54" s="59">
        <v>-2.2026431718060735E-3</v>
      </c>
    </row>
    <row r="55" spans="1:3" x14ac:dyDescent="0.2">
      <c r="A55" s="53">
        <v>1874.11</v>
      </c>
      <c r="B55" s="53">
        <v>4.57</v>
      </c>
      <c r="C55" s="59">
        <v>8.8300220750552327E-3</v>
      </c>
    </row>
    <row r="56" spans="1:3" x14ac:dyDescent="0.2">
      <c r="A56" s="53">
        <v>1874.12</v>
      </c>
      <c r="B56" s="53">
        <v>4.54</v>
      </c>
      <c r="C56" s="59">
        <v>-6.5645514223194867E-3</v>
      </c>
    </row>
    <row r="57" spans="1:3" x14ac:dyDescent="0.2">
      <c r="A57" s="53">
        <v>1875.01</v>
      </c>
      <c r="B57" s="53">
        <v>4.54</v>
      </c>
      <c r="C57" s="59">
        <v>0</v>
      </c>
    </row>
    <row r="58" spans="1:3" x14ac:dyDescent="0.2">
      <c r="A58" s="53">
        <v>1875.02</v>
      </c>
      <c r="B58" s="53">
        <v>4.53</v>
      </c>
      <c r="C58" s="59">
        <v>-2.2026431718060735E-3</v>
      </c>
    </row>
    <row r="59" spans="1:3" x14ac:dyDescent="0.2">
      <c r="A59" s="53">
        <v>1875.03</v>
      </c>
      <c r="B59" s="53">
        <v>4.59</v>
      </c>
      <c r="C59" s="59">
        <v>1.3245033112582627E-2</v>
      </c>
    </row>
    <row r="60" spans="1:3" x14ac:dyDescent="0.2">
      <c r="A60" s="53">
        <v>1875.04</v>
      </c>
      <c r="B60" s="53">
        <v>4.6500000000000004</v>
      </c>
      <c r="C60" s="59">
        <v>1.3071895424836777E-2</v>
      </c>
    </row>
    <row r="61" spans="1:3" x14ac:dyDescent="0.2">
      <c r="A61" s="53">
        <v>1875.05</v>
      </c>
      <c r="B61" s="53">
        <v>4.47</v>
      </c>
      <c r="C61" s="59">
        <v>-3.8709677419354938E-2</v>
      </c>
    </row>
    <row r="62" spans="1:3" x14ac:dyDescent="0.2">
      <c r="A62" s="53">
        <v>1875.06</v>
      </c>
      <c r="B62" s="53">
        <v>4.38</v>
      </c>
      <c r="C62" s="59">
        <v>-2.0134228187919434E-2</v>
      </c>
    </row>
    <row r="63" spans="1:3" x14ac:dyDescent="0.2">
      <c r="A63" s="53">
        <v>1875.07</v>
      </c>
      <c r="B63" s="53">
        <v>4.3899999999999997</v>
      </c>
      <c r="C63" s="59">
        <v>2.2831050228309113E-3</v>
      </c>
    </row>
    <row r="64" spans="1:3" x14ac:dyDescent="0.2">
      <c r="A64" s="53">
        <v>1875.08</v>
      </c>
      <c r="B64" s="53">
        <v>4.41</v>
      </c>
      <c r="C64" s="59">
        <v>4.5558086560364419E-3</v>
      </c>
    </row>
    <row r="65" spans="1:3" x14ac:dyDescent="0.2">
      <c r="A65" s="53">
        <v>1875.09</v>
      </c>
      <c r="B65" s="53">
        <v>4.37</v>
      </c>
      <c r="C65" s="59">
        <v>-9.0702947845805459E-3</v>
      </c>
    </row>
    <row r="66" spans="1:3" x14ac:dyDescent="0.2">
      <c r="A66" s="53">
        <v>1875.1</v>
      </c>
      <c r="B66" s="53">
        <v>4.3</v>
      </c>
      <c r="C66" s="59">
        <v>-1.6018306636155666E-2</v>
      </c>
    </row>
    <row r="67" spans="1:3" x14ac:dyDescent="0.2">
      <c r="A67" s="53">
        <v>1875.11</v>
      </c>
      <c r="B67" s="53">
        <v>4.37</v>
      </c>
      <c r="C67" s="59">
        <v>1.6279069767441978E-2</v>
      </c>
    </row>
    <row r="68" spans="1:3" x14ac:dyDescent="0.2">
      <c r="A68" s="53">
        <v>1875.12</v>
      </c>
      <c r="B68" s="53">
        <v>4.37</v>
      </c>
      <c r="C68" s="59">
        <v>0</v>
      </c>
    </row>
    <row r="69" spans="1:3" x14ac:dyDescent="0.2">
      <c r="A69" s="53">
        <v>1876.01</v>
      </c>
      <c r="B69" s="53">
        <v>4.46</v>
      </c>
      <c r="C69" s="59">
        <v>2.0594965675057253E-2</v>
      </c>
    </row>
    <row r="70" spans="1:3" x14ac:dyDescent="0.2">
      <c r="A70" s="53">
        <v>1876.02</v>
      </c>
      <c r="B70" s="53">
        <v>4.5199999999999996</v>
      </c>
      <c r="C70" s="59">
        <v>1.3452914798206095E-2</v>
      </c>
    </row>
    <row r="71" spans="1:3" x14ac:dyDescent="0.2">
      <c r="A71" s="53">
        <v>1876.03</v>
      </c>
      <c r="B71" s="53">
        <v>4.51</v>
      </c>
      <c r="C71" s="59">
        <v>-2.2123893805309214E-3</v>
      </c>
    </row>
    <row r="72" spans="1:3" x14ac:dyDescent="0.2">
      <c r="A72" s="53">
        <v>1876.04</v>
      </c>
      <c r="B72" s="53">
        <v>4.34</v>
      </c>
      <c r="C72" s="59">
        <v>-3.7694013303769425E-2</v>
      </c>
    </row>
    <row r="73" spans="1:3" x14ac:dyDescent="0.2">
      <c r="A73" s="53">
        <v>1876.05</v>
      </c>
      <c r="B73" s="53">
        <v>4.18</v>
      </c>
      <c r="C73" s="59">
        <v>-3.6866359447004671E-2</v>
      </c>
    </row>
    <row r="74" spans="1:3" x14ac:dyDescent="0.2">
      <c r="A74" s="53">
        <v>1876.06</v>
      </c>
      <c r="B74" s="53">
        <v>4.1500000000000004</v>
      </c>
      <c r="C74" s="59">
        <v>-7.1770334928228374E-3</v>
      </c>
    </row>
    <row r="75" spans="1:3" x14ac:dyDescent="0.2">
      <c r="A75" s="53">
        <v>1876.07</v>
      </c>
      <c r="B75" s="53">
        <v>4.0999999999999996</v>
      </c>
      <c r="C75" s="59">
        <v>-1.2048192771084487E-2</v>
      </c>
    </row>
    <row r="76" spans="1:3" x14ac:dyDescent="0.2">
      <c r="A76" s="53">
        <v>1876.08</v>
      </c>
      <c r="B76" s="53">
        <v>3.93</v>
      </c>
      <c r="C76" s="59">
        <v>-4.1463414634146267E-2</v>
      </c>
    </row>
    <row r="77" spans="1:3" x14ac:dyDescent="0.2">
      <c r="A77" s="53">
        <v>1876.09</v>
      </c>
      <c r="B77" s="53">
        <v>3.69</v>
      </c>
      <c r="C77" s="59">
        <v>-6.1068702290076438E-2</v>
      </c>
    </row>
    <row r="78" spans="1:3" x14ac:dyDescent="0.2">
      <c r="A78" s="53">
        <v>1876.1</v>
      </c>
      <c r="B78" s="53">
        <v>3.67</v>
      </c>
      <c r="C78" s="59">
        <v>-5.4200542005420349E-3</v>
      </c>
    </row>
    <row r="79" spans="1:3" x14ac:dyDescent="0.2">
      <c r="A79" s="53">
        <v>1876.11</v>
      </c>
      <c r="B79" s="53">
        <v>3.6</v>
      </c>
      <c r="C79" s="59">
        <v>-1.9073569482288777E-2</v>
      </c>
    </row>
    <row r="80" spans="1:3" x14ac:dyDescent="0.2">
      <c r="A80" s="53">
        <v>1876.12</v>
      </c>
      <c r="B80" s="53">
        <v>3.58</v>
      </c>
      <c r="C80" s="59">
        <v>-5.5555555555555358E-3</v>
      </c>
    </row>
    <row r="81" spans="1:3" x14ac:dyDescent="0.2">
      <c r="A81" s="53">
        <v>1877.01</v>
      </c>
      <c r="B81" s="53">
        <v>3.55</v>
      </c>
      <c r="C81" s="59">
        <v>-8.379888268156499E-3</v>
      </c>
    </row>
    <row r="82" spans="1:3" x14ac:dyDescent="0.2">
      <c r="A82" s="53">
        <v>1877.02</v>
      </c>
      <c r="B82" s="53">
        <v>3.34</v>
      </c>
      <c r="C82" s="59">
        <v>-5.9154929577464821E-2</v>
      </c>
    </row>
    <row r="83" spans="1:3" x14ac:dyDescent="0.2">
      <c r="A83" s="53">
        <v>1877.03</v>
      </c>
      <c r="B83" s="53">
        <v>3.17</v>
      </c>
      <c r="C83" s="59">
        <v>-5.0898203592814384E-2</v>
      </c>
    </row>
    <row r="84" spans="1:3" x14ac:dyDescent="0.2">
      <c r="A84" s="53">
        <v>1877.04</v>
      </c>
      <c r="B84" s="53">
        <v>2.94</v>
      </c>
      <c r="C84" s="59">
        <v>-7.2555205047318605E-2</v>
      </c>
    </row>
    <row r="85" spans="1:3" x14ac:dyDescent="0.2">
      <c r="A85" s="53">
        <v>1877.05</v>
      </c>
      <c r="B85" s="53">
        <v>2.94</v>
      </c>
      <c r="C85" s="59">
        <v>0</v>
      </c>
    </row>
    <row r="86" spans="1:3" x14ac:dyDescent="0.2">
      <c r="A86" s="53">
        <v>1877.06</v>
      </c>
      <c r="B86" s="53">
        <v>2.73</v>
      </c>
      <c r="C86" s="59">
        <v>-7.1428571428571397E-2</v>
      </c>
    </row>
    <row r="87" spans="1:3" x14ac:dyDescent="0.2">
      <c r="A87" s="53">
        <v>1877.07</v>
      </c>
      <c r="B87" s="53">
        <v>2.85</v>
      </c>
      <c r="C87" s="59">
        <v>4.3956043956044022E-2</v>
      </c>
    </row>
    <row r="88" spans="1:3" x14ac:dyDescent="0.2">
      <c r="A88" s="53">
        <v>1877.08</v>
      </c>
      <c r="B88" s="53">
        <v>3.05</v>
      </c>
      <c r="C88" s="59">
        <v>7.0175438596491224E-2</v>
      </c>
    </row>
    <row r="89" spans="1:3" x14ac:dyDescent="0.2">
      <c r="A89" s="53">
        <v>1877.09</v>
      </c>
      <c r="B89" s="53">
        <v>3.24</v>
      </c>
      <c r="C89" s="59">
        <v>6.2295081967213228E-2</v>
      </c>
    </row>
    <row r="90" spans="1:3" x14ac:dyDescent="0.2">
      <c r="A90" s="53">
        <v>1877.1</v>
      </c>
      <c r="B90" s="53">
        <v>3.31</v>
      </c>
      <c r="C90" s="59">
        <v>2.1604938271604812E-2</v>
      </c>
    </row>
    <row r="91" spans="1:3" x14ac:dyDescent="0.2">
      <c r="A91" s="53">
        <v>1877.11</v>
      </c>
      <c r="B91" s="53">
        <v>3.26</v>
      </c>
      <c r="C91" s="59">
        <v>-1.5105740181268978E-2</v>
      </c>
    </row>
    <row r="92" spans="1:3" x14ac:dyDescent="0.2">
      <c r="A92" s="53">
        <v>1877.12</v>
      </c>
      <c r="B92" s="53">
        <v>3.25</v>
      </c>
      <c r="C92" s="59">
        <v>-3.0674846625766694E-3</v>
      </c>
    </row>
    <row r="93" spans="1:3" x14ac:dyDescent="0.2">
      <c r="A93" s="53">
        <v>1878.01</v>
      </c>
      <c r="B93" s="53">
        <v>3.25</v>
      </c>
      <c r="C93" s="59">
        <v>0</v>
      </c>
    </row>
    <row r="94" spans="1:3" x14ac:dyDescent="0.2">
      <c r="A94" s="53">
        <v>1878.02</v>
      </c>
      <c r="B94" s="53">
        <v>3.18</v>
      </c>
      <c r="C94" s="59">
        <v>-2.1538461538461506E-2</v>
      </c>
    </row>
    <row r="95" spans="1:3" x14ac:dyDescent="0.2">
      <c r="A95" s="53">
        <v>1878.03</v>
      </c>
      <c r="B95" s="53">
        <v>3.24</v>
      </c>
      <c r="C95" s="59">
        <v>1.8867924528301883E-2</v>
      </c>
    </row>
    <row r="96" spans="1:3" x14ac:dyDescent="0.2">
      <c r="A96" s="53">
        <v>1878.04</v>
      </c>
      <c r="B96" s="53">
        <v>3.33</v>
      </c>
      <c r="C96" s="59">
        <v>2.7777777777777679E-2</v>
      </c>
    </row>
    <row r="97" spans="1:3" x14ac:dyDescent="0.2">
      <c r="A97" s="53">
        <v>1878.05</v>
      </c>
      <c r="B97" s="53">
        <v>3.34</v>
      </c>
      <c r="C97" s="59">
        <v>3.0030030030030463E-3</v>
      </c>
    </row>
    <row r="98" spans="1:3" x14ac:dyDescent="0.2">
      <c r="A98" s="53">
        <v>1878.06</v>
      </c>
      <c r="B98" s="53">
        <v>3.41</v>
      </c>
      <c r="C98" s="59">
        <v>2.0958083832335328E-2</v>
      </c>
    </row>
    <row r="99" spans="1:3" x14ac:dyDescent="0.2">
      <c r="A99" s="53">
        <v>1878.07</v>
      </c>
      <c r="B99" s="53">
        <v>3.48</v>
      </c>
      <c r="C99" s="59">
        <v>2.0527859237536639E-2</v>
      </c>
    </row>
    <row r="100" spans="1:3" x14ac:dyDescent="0.2">
      <c r="A100" s="53">
        <v>1878.08</v>
      </c>
      <c r="B100" s="53">
        <v>3.45</v>
      </c>
      <c r="C100" s="59">
        <v>-8.6206896551723755E-3</v>
      </c>
    </row>
    <row r="101" spans="1:3" x14ac:dyDescent="0.2">
      <c r="A101" s="53">
        <v>1878.09</v>
      </c>
      <c r="B101" s="53">
        <v>3.52</v>
      </c>
      <c r="C101" s="59">
        <v>2.0289855072463725E-2</v>
      </c>
    </row>
    <row r="102" spans="1:3" x14ac:dyDescent="0.2">
      <c r="A102" s="53">
        <v>1878.1</v>
      </c>
      <c r="B102" s="53">
        <v>3.48</v>
      </c>
      <c r="C102" s="59">
        <v>-1.1363636363636354E-2</v>
      </c>
    </row>
    <row r="103" spans="1:3" x14ac:dyDescent="0.2">
      <c r="A103" s="53">
        <v>1878.11</v>
      </c>
      <c r="B103" s="53">
        <v>3.47</v>
      </c>
      <c r="C103" s="59">
        <v>-2.8735632183907178E-3</v>
      </c>
    </row>
    <row r="104" spans="1:3" x14ac:dyDescent="0.2">
      <c r="A104" s="53">
        <v>1878.12</v>
      </c>
      <c r="B104" s="53">
        <v>3.45</v>
      </c>
      <c r="C104" s="59">
        <v>-5.7636887608069065E-3</v>
      </c>
    </row>
    <row r="105" spans="1:3" x14ac:dyDescent="0.2">
      <c r="A105" s="53">
        <v>1879.01</v>
      </c>
      <c r="B105" s="53">
        <v>3.58</v>
      </c>
      <c r="C105" s="59">
        <v>3.7681159420289712E-2</v>
      </c>
    </row>
    <row r="106" spans="1:3" x14ac:dyDescent="0.2">
      <c r="A106" s="53">
        <v>1879.02</v>
      </c>
      <c r="B106" s="53">
        <v>3.71</v>
      </c>
      <c r="C106" s="59">
        <v>3.6312849162011052E-2</v>
      </c>
    </row>
    <row r="107" spans="1:3" x14ac:dyDescent="0.2">
      <c r="A107" s="53">
        <v>1879.03</v>
      </c>
      <c r="B107" s="53">
        <v>3.65</v>
      </c>
      <c r="C107" s="59">
        <v>-1.6172506738544534E-2</v>
      </c>
    </row>
    <row r="108" spans="1:3" x14ac:dyDescent="0.2">
      <c r="A108" s="53">
        <v>1879.04</v>
      </c>
      <c r="B108" s="53">
        <v>3.77</v>
      </c>
      <c r="C108" s="59">
        <v>3.287671232876721E-2</v>
      </c>
    </row>
    <row r="109" spans="1:3" x14ac:dyDescent="0.2">
      <c r="A109" s="53">
        <v>1879.05</v>
      </c>
      <c r="B109" s="53">
        <v>3.94</v>
      </c>
      <c r="C109" s="59">
        <v>4.5092838196286511E-2</v>
      </c>
    </row>
    <row r="110" spans="1:3" x14ac:dyDescent="0.2">
      <c r="A110" s="53">
        <v>1879.06</v>
      </c>
      <c r="B110" s="53">
        <v>3.96</v>
      </c>
      <c r="C110" s="59">
        <v>5.0761421319795996E-3</v>
      </c>
    </row>
    <row r="111" spans="1:3" x14ac:dyDescent="0.2">
      <c r="A111" s="53">
        <v>1879.07</v>
      </c>
      <c r="B111" s="53">
        <v>4.04</v>
      </c>
      <c r="C111" s="59">
        <v>2.020202020202011E-2</v>
      </c>
    </row>
    <row r="112" spans="1:3" x14ac:dyDescent="0.2">
      <c r="A112" s="53">
        <v>1879.08</v>
      </c>
      <c r="B112" s="53">
        <v>4.07</v>
      </c>
      <c r="C112" s="59">
        <v>7.4257425742574323E-3</v>
      </c>
    </row>
    <row r="113" spans="1:3" x14ac:dyDescent="0.2">
      <c r="A113" s="53">
        <v>1879.09</v>
      </c>
      <c r="B113" s="53">
        <v>4.22</v>
      </c>
      <c r="C113" s="59">
        <v>3.685503685503666E-2</v>
      </c>
    </row>
    <row r="114" spans="1:3" x14ac:dyDescent="0.2">
      <c r="A114" s="53">
        <v>1879.1</v>
      </c>
      <c r="B114" s="53">
        <v>4.68</v>
      </c>
      <c r="C114" s="59">
        <v>0.1090047393364928</v>
      </c>
    </row>
    <row r="115" spans="1:3" x14ac:dyDescent="0.2">
      <c r="A115" s="53">
        <v>1879.11</v>
      </c>
      <c r="B115" s="53">
        <v>4.93</v>
      </c>
      <c r="C115" s="59">
        <v>5.3418803418803451E-2</v>
      </c>
    </row>
    <row r="116" spans="1:3" x14ac:dyDescent="0.2">
      <c r="A116" s="53">
        <v>1879.12</v>
      </c>
      <c r="B116" s="53">
        <v>4.92</v>
      </c>
      <c r="C116" s="59">
        <v>-2.0283975659228792E-3</v>
      </c>
    </row>
    <row r="117" spans="1:3" x14ac:dyDescent="0.2">
      <c r="A117" s="53">
        <v>1880.01</v>
      </c>
      <c r="B117" s="53">
        <v>5.1100000000000003</v>
      </c>
      <c r="C117" s="59">
        <v>3.8617886178861971E-2</v>
      </c>
    </row>
    <row r="118" spans="1:3" x14ac:dyDescent="0.2">
      <c r="A118" s="53">
        <v>1880.02</v>
      </c>
      <c r="B118" s="53">
        <v>5.2</v>
      </c>
      <c r="C118" s="59">
        <v>1.7612524461839474E-2</v>
      </c>
    </row>
    <row r="119" spans="1:3" x14ac:dyDescent="0.2">
      <c r="A119" s="53">
        <v>1880.03</v>
      </c>
      <c r="B119" s="53">
        <v>5.3</v>
      </c>
      <c r="C119" s="59">
        <v>1.9230769230769162E-2</v>
      </c>
    </row>
    <row r="120" spans="1:3" x14ac:dyDescent="0.2">
      <c r="A120" s="53">
        <v>1880.04</v>
      </c>
      <c r="B120" s="53">
        <v>5.18</v>
      </c>
      <c r="C120" s="59">
        <v>-2.2641509433962259E-2</v>
      </c>
    </row>
    <row r="121" spans="1:3" x14ac:dyDescent="0.2">
      <c r="A121" s="53">
        <v>1880.05</v>
      </c>
      <c r="B121" s="53">
        <v>4.7699999999999996</v>
      </c>
      <c r="C121" s="59">
        <v>-7.9150579150579214E-2</v>
      </c>
    </row>
    <row r="122" spans="1:3" x14ac:dyDescent="0.2">
      <c r="A122" s="53">
        <v>1880.06</v>
      </c>
      <c r="B122" s="53">
        <v>4.79</v>
      </c>
      <c r="C122" s="59">
        <v>4.1928721174004924E-3</v>
      </c>
    </row>
    <row r="123" spans="1:3" x14ac:dyDescent="0.2">
      <c r="A123" s="53">
        <v>1880.07</v>
      </c>
      <c r="B123" s="53">
        <v>5.01</v>
      </c>
      <c r="C123" s="59">
        <v>4.5929018789143905E-2</v>
      </c>
    </row>
    <row r="124" spans="1:3" x14ac:dyDescent="0.2">
      <c r="A124" s="53">
        <v>1880.08</v>
      </c>
      <c r="B124" s="53">
        <v>5.19</v>
      </c>
      <c r="C124" s="59">
        <v>3.5928143712574911E-2</v>
      </c>
    </row>
    <row r="125" spans="1:3" x14ac:dyDescent="0.2">
      <c r="A125" s="53">
        <v>1880.09</v>
      </c>
      <c r="B125" s="53">
        <v>5.18</v>
      </c>
      <c r="C125" s="59">
        <v>-1.9267822736032114E-3</v>
      </c>
    </row>
    <row r="126" spans="1:3" x14ac:dyDescent="0.2">
      <c r="A126" s="53">
        <v>1880.1</v>
      </c>
      <c r="B126" s="53">
        <v>5.33</v>
      </c>
      <c r="C126" s="59">
        <v>2.8957528957529011E-2</v>
      </c>
    </row>
    <row r="127" spans="1:3" x14ac:dyDescent="0.2">
      <c r="A127" s="53">
        <v>1880.11</v>
      </c>
      <c r="B127" s="53">
        <v>5.61</v>
      </c>
      <c r="C127" s="59">
        <v>5.2532833020638048E-2</v>
      </c>
    </row>
    <row r="128" spans="1:3" x14ac:dyDescent="0.2">
      <c r="A128" s="53">
        <v>1880.12</v>
      </c>
      <c r="B128" s="53">
        <v>5.84</v>
      </c>
      <c r="C128" s="59">
        <v>4.099821746880572E-2</v>
      </c>
    </row>
    <row r="129" spans="1:3" x14ac:dyDescent="0.2">
      <c r="A129" s="53">
        <v>1881.01</v>
      </c>
      <c r="B129" s="53">
        <v>6.19</v>
      </c>
      <c r="C129" s="59">
        <v>5.9931506849315141E-2</v>
      </c>
    </row>
    <row r="130" spans="1:3" x14ac:dyDescent="0.2">
      <c r="A130" s="53">
        <v>1881.02</v>
      </c>
      <c r="B130" s="53">
        <v>6.17</v>
      </c>
      <c r="C130" s="59">
        <v>-3.231017770597866E-3</v>
      </c>
    </row>
    <row r="131" spans="1:3" x14ac:dyDescent="0.2">
      <c r="A131" s="53">
        <v>1881.03</v>
      </c>
      <c r="B131" s="53">
        <v>6.24</v>
      </c>
      <c r="C131" s="59">
        <v>1.1345218800648427E-2</v>
      </c>
    </row>
    <row r="132" spans="1:3" x14ac:dyDescent="0.2">
      <c r="A132" s="53">
        <v>1881.04</v>
      </c>
      <c r="B132" s="53">
        <v>6.22</v>
      </c>
      <c r="C132" s="59">
        <v>-3.2051282051283048E-3</v>
      </c>
    </row>
    <row r="133" spans="1:3" x14ac:dyDescent="0.2">
      <c r="A133" s="53">
        <v>1881.05</v>
      </c>
      <c r="B133" s="53">
        <v>6.5</v>
      </c>
      <c r="C133" s="59">
        <v>4.5016077170418001E-2</v>
      </c>
    </row>
    <row r="134" spans="1:3" x14ac:dyDescent="0.2">
      <c r="A134" s="53">
        <v>1881.06</v>
      </c>
      <c r="B134" s="53">
        <v>6.58</v>
      </c>
      <c r="C134" s="59">
        <v>1.2307692307692353E-2</v>
      </c>
    </row>
    <row r="135" spans="1:3" x14ac:dyDescent="0.2">
      <c r="A135" s="53">
        <v>1881.07</v>
      </c>
      <c r="B135" s="53">
        <v>6.35</v>
      </c>
      <c r="C135" s="59">
        <v>-3.4954407294832901E-2</v>
      </c>
    </row>
    <row r="136" spans="1:3" x14ac:dyDescent="0.2">
      <c r="A136" s="53">
        <v>1881.08</v>
      </c>
      <c r="B136" s="53">
        <v>6.2</v>
      </c>
      <c r="C136" s="59">
        <v>-2.3622047244094446E-2</v>
      </c>
    </row>
    <row r="137" spans="1:3" x14ac:dyDescent="0.2">
      <c r="A137" s="53">
        <v>1881.09</v>
      </c>
      <c r="B137" s="53">
        <v>6.25</v>
      </c>
      <c r="C137" s="59">
        <v>8.0645161290322509E-3</v>
      </c>
    </row>
    <row r="138" spans="1:3" x14ac:dyDescent="0.2">
      <c r="A138" s="53">
        <v>1881.1</v>
      </c>
      <c r="B138" s="53">
        <v>6.15</v>
      </c>
      <c r="C138" s="59">
        <v>-1.5999999999999903E-2</v>
      </c>
    </row>
    <row r="139" spans="1:3" x14ac:dyDescent="0.2">
      <c r="A139" s="53">
        <v>1881.11</v>
      </c>
      <c r="B139" s="53">
        <v>6.19</v>
      </c>
      <c r="C139" s="59">
        <v>6.5040650406504863E-3</v>
      </c>
    </row>
    <row r="140" spans="1:3" x14ac:dyDescent="0.2">
      <c r="A140" s="53">
        <v>1881.12</v>
      </c>
      <c r="B140" s="53">
        <v>6.01</v>
      </c>
      <c r="C140" s="59">
        <v>-2.9079159935379795E-2</v>
      </c>
    </row>
    <row r="141" spans="1:3" x14ac:dyDescent="0.2">
      <c r="A141" s="53">
        <v>1882.01</v>
      </c>
      <c r="B141" s="53">
        <v>5.92</v>
      </c>
      <c r="C141" s="59">
        <v>-1.4975041597337757E-2</v>
      </c>
    </row>
    <row r="142" spans="1:3" x14ac:dyDescent="0.2">
      <c r="A142" s="53">
        <v>1882.02</v>
      </c>
      <c r="B142" s="53">
        <v>5.79</v>
      </c>
      <c r="C142" s="59">
        <v>-2.1959459459459429E-2</v>
      </c>
    </row>
    <row r="143" spans="1:3" x14ac:dyDescent="0.2">
      <c r="A143" s="53">
        <v>1882.03</v>
      </c>
      <c r="B143" s="53">
        <v>5.78</v>
      </c>
      <c r="C143" s="59">
        <v>-1.7271157167529916E-3</v>
      </c>
    </row>
    <row r="144" spans="1:3" x14ac:dyDescent="0.2">
      <c r="A144" s="53">
        <v>1882.04</v>
      </c>
      <c r="B144" s="53">
        <v>5.78</v>
      </c>
      <c r="C144" s="59">
        <v>0</v>
      </c>
    </row>
    <row r="145" spans="1:3" x14ac:dyDescent="0.2">
      <c r="A145" s="53">
        <v>1882.05</v>
      </c>
      <c r="B145" s="53">
        <v>5.71</v>
      </c>
      <c r="C145" s="59">
        <v>-1.211072664359869E-2</v>
      </c>
    </row>
    <row r="146" spans="1:3" x14ac:dyDescent="0.2">
      <c r="A146" s="53">
        <v>1882.06</v>
      </c>
      <c r="B146" s="53">
        <v>5.68</v>
      </c>
      <c r="C146" s="59">
        <v>-5.2539404553415547E-3</v>
      </c>
    </row>
    <row r="147" spans="1:3" x14ac:dyDescent="0.2">
      <c r="A147" s="53">
        <v>1882.07</v>
      </c>
      <c r="B147" s="53">
        <v>6</v>
      </c>
      <c r="C147" s="59">
        <v>5.6338028169014231E-2</v>
      </c>
    </row>
    <row r="148" spans="1:3" x14ac:dyDescent="0.2">
      <c r="A148" s="53">
        <v>1882.08</v>
      </c>
      <c r="B148" s="53">
        <v>6.18</v>
      </c>
      <c r="C148" s="59">
        <v>0.03</v>
      </c>
    </row>
    <row r="149" spans="1:3" x14ac:dyDescent="0.2">
      <c r="A149" s="53">
        <v>1882.09</v>
      </c>
      <c r="B149" s="53">
        <v>6.24</v>
      </c>
      <c r="C149" s="59">
        <v>9.7087378640776656E-3</v>
      </c>
    </row>
    <row r="150" spans="1:3" x14ac:dyDescent="0.2">
      <c r="A150" s="53">
        <v>1882.1</v>
      </c>
      <c r="B150" s="53">
        <v>6.07</v>
      </c>
      <c r="C150" s="59">
        <v>-2.7243589743589758E-2</v>
      </c>
    </row>
    <row r="151" spans="1:3" x14ac:dyDescent="0.2">
      <c r="A151" s="53">
        <v>1882.11</v>
      </c>
      <c r="B151" s="53">
        <v>5.81</v>
      </c>
      <c r="C151" s="59">
        <v>-4.2833607907743154E-2</v>
      </c>
    </row>
    <row r="152" spans="1:3" x14ac:dyDescent="0.2">
      <c r="A152" s="53">
        <v>1882.12</v>
      </c>
      <c r="B152" s="53">
        <v>5.84</v>
      </c>
      <c r="C152" s="59">
        <v>5.1635111876076056E-3</v>
      </c>
    </row>
    <row r="153" spans="1:3" x14ac:dyDescent="0.2">
      <c r="A153" s="53">
        <v>1883.01</v>
      </c>
      <c r="B153" s="53">
        <v>5.81</v>
      </c>
      <c r="C153" s="59">
        <v>-5.1369863013699391E-3</v>
      </c>
    </row>
    <row r="154" spans="1:3" x14ac:dyDescent="0.2">
      <c r="A154" s="53">
        <v>1883.02</v>
      </c>
      <c r="B154" s="53">
        <v>5.68</v>
      </c>
      <c r="C154" s="59">
        <v>-2.2375215146299476E-2</v>
      </c>
    </row>
    <row r="155" spans="1:3" x14ac:dyDescent="0.2">
      <c r="A155" s="53">
        <v>1883.03</v>
      </c>
      <c r="B155" s="53">
        <v>5.75</v>
      </c>
      <c r="C155" s="59">
        <v>1.2323943661971981E-2</v>
      </c>
    </row>
    <row r="156" spans="1:3" x14ac:dyDescent="0.2">
      <c r="A156" s="53">
        <v>1883.04</v>
      </c>
      <c r="B156" s="53">
        <v>5.87</v>
      </c>
      <c r="C156" s="59">
        <v>2.0869565217391362E-2</v>
      </c>
    </row>
    <row r="157" spans="1:3" x14ac:dyDescent="0.2">
      <c r="A157" s="53">
        <v>1883.05</v>
      </c>
      <c r="B157" s="53">
        <v>5.77</v>
      </c>
      <c r="C157" s="59">
        <v>-1.7035775127768438E-2</v>
      </c>
    </row>
    <row r="158" spans="1:3" x14ac:dyDescent="0.2">
      <c r="A158" s="53">
        <v>1883.06</v>
      </c>
      <c r="B158" s="53">
        <v>5.82</v>
      </c>
      <c r="C158" s="59">
        <v>8.6655112651647936E-3</v>
      </c>
    </row>
    <row r="159" spans="1:3" x14ac:dyDescent="0.2">
      <c r="A159" s="53">
        <v>1883.07</v>
      </c>
      <c r="B159" s="53">
        <v>5.73</v>
      </c>
      <c r="C159" s="59">
        <v>-1.5463917525773141E-2</v>
      </c>
    </row>
    <row r="160" spans="1:3" x14ac:dyDescent="0.2">
      <c r="A160" s="53">
        <v>1883.08</v>
      </c>
      <c r="B160" s="53">
        <v>5.47</v>
      </c>
      <c r="C160" s="59">
        <v>-4.5375218150087382E-2</v>
      </c>
    </row>
    <row r="161" spans="1:3" x14ac:dyDescent="0.2">
      <c r="A161" s="53">
        <v>1883.09</v>
      </c>
      <c r="B161" s="53">
        <v>5.53</v>
      </c>
      <c r="C161" s="59">
        <v>1.0968921389396868E-2</v>
      </c>
    </row>
    <row r="162" spans="1:3" x14ac:dyDescent="0.2">
      <c r="A162" s="53">
        <v>1883.1</v>
      </c>
      <c r="B162" s="53">
        <v>5.38</v>
      </c>
      <c r="C162" s="59">
        <v>-2.7124773960217063E-2</v>
      </c>
    </row>
    <row r="163" spans="1:3" x14ac:dyDescent="0.2">
      <c r="A163" s="53">
        <v>1883.11</v>
      </c>
      <c r="B163" s="53">
        <v>5.46</v>
      </c>
      <c r="C163" s="59">
        <v>1.4869888475836479E-2</v>
      </c>
    </row>
    <row r="164" spans="1:3" x14ac:dyDescent="0.2">
      <c r="A164" s="53">
        <v>1883.12</v>
      </c>
      <c r="B164" s="53">
        <v>5.34</v>
      </c>
      <c r="C164" s="59">
        <v>-2.1978021978022011E-2</v>
      </c>
    </row>
    <row r="165" spans="1:3" x14ac:dyDescent="0.2">
      <c r="A165" s="53">
        <v>1884.01</v>
      </c>
      <c r="B165" s="53">
        <v>5.18</v>
      </c>
      <c r="C165" s="59">
        <v>-2.9962546816479474E-2</v>
      </c>
    </row>
    <row r="166" spans="1:3" x14ac:dyDescent="0.2">
      <c r="A166" s="53">
        <v>1884.02</v>
      </c>
      <c r="B166" s="53">
        <v>5.32</v>
      </c>
      <c r="C166" s="59">
        <v>2.7027027027027195E-2</v>
      </c>
    </row>
    <row r="167" spans="1:3" x14ac:dyDescent="0.2">
      <c r="A167" s="53">
        <v>1884.03</v>
      </c>
      <c r="B167" s="53">
        <v>5.3</v>
      </c>
      <c r="C167" s="59">
        <v>-3.7593984962407401E-3</v>
      </c>
    </row>
    <row r="168" spans="1:3" x14ac:dyDescent="0.2">
      <c r="A168" s="53">
        <v>1884.04</v>
      </c>
      <c r="B168" s="53">
        <v>5.0599999999999996</v>
      </c>
      <c r="C168" s="59">
        <v>-4.5283018867924518E-2</v>
      </c>
    </row>
    <row r="169" spans="1:3" x14ac:dyDescent="0.2">
      <c r="A169" s="53">
        <v>1884.05</v>
      </c>
      <c r="B169" s="53">
        <v>4.6500000000000004</v>
      </c>
      <c r="C169" s="59">
        <v>-8.1027667984189589E-2</v>
      </c>
    </row>
    <row r="170" spans="1:3" x14ac:dyDescent="0.2">
      <c r="A170" s="53">
        <v>1884.06</v>
      </c>
      <c r="B170" s="53">
        <v>4.46</v>
      </c>
      <c r="C170" s="59">
        <v>-4.0860215053763471E-2</v>
      </c>
    </row>
    <row r="171" spans="1:3" x14ac:dyDescent="0.2">
      <c r="A171" s="53">
        <v>1884.07</v>
      </c>
      <c r="B171" s="53">
        <v>4.46</v>
      </c>
      <c r="C171" s="59">
        <v>0</v>
      </c>
    </row>
    <row r="172" spans="1:3" x14ac:dyDescent="0.2">
      <c r="A172" s="53">
        <v>1884.08</v>
      </c>
      <c r="B172" s="53">
        <v>4.74</v>
      </c>
      <c r="C172" s="59">
        <v>6.2780269058295923E-2</v>
      </c>
    </row>
    <row r="173" spans="1:3" x14ac:dyDescent="0.2">
      <c r="A173" s="53">
        <v>1884.09</v>
      </c>
      <c r="B173" s="53">
        <v>4.59</v>
      </c>
      <c r="C173" s="59">
        <v>-3.1645569620253222E-2</v>
      </c>
    </row>
    <row r="174" spans="1:3" x14ac:dyDescent="0.2">
      <c r="A174" s="53">
        <v>1884.1</v>
      </c>
      <c r="B174" s="53">
        <v>4.4400000000000004</v>
      </c>
      <c r="C174" s="59">
        <v>-3.2679738562091387E-2</v>
      </c>
    </row>
    <row r="175" spans="1:3" x14ac:dyDescent="0.2">
      <c r="A175" s="53">
        <v>1884.11</v>
      </c>
      <c r="B175" s="53">
        <v>4.3499999999999996</v>
      </c>
      <c r="C175" s="59">
        <v>-2.0270270270270396E-2</v>
      </c>
    </row>
    <row r="176" spans="1:3" x14ac:dyDescent="0.2">
      <c r="A176" s="53">
        <v>1884.12</v>
      </c>
      <c r="B176" s="53">
        <v>4.34</v>
      </c>
      <c r="C176" s="59">
        <v>-2.2988505747125743E-3</v>
      </c>
    </row>
    <row r="177" spans="1:3" x14ac:dyDescent="0.2">
      <c r="A177" s="53">
        <v>1885.01</v>
      </c>
      <c r="B177" s="53">
        <v>4.24</v>
      </c>
      <c r="C177" s="59">
        <v>-2.304147465437778E-2</v>
      </c>
    </row>
    <row r="178" spans="1:3" x14ac:dyDescent="0.2">
      <c r="A178" s="53">
        <v>1885.02</v>
      </c>
      <c r="B178" s="53">
        <v>4.37</v>
      </c>
      <c r="C178" s="59">
        <v>3.0660377358490587E-2</v>
      </c>
    </row>
    <row r="179" spans="1:3" x14ac:dyDescent="0.2">
      <c r="A179" s="53">
        <v>1885.03</v>
      </c>
      <c r="B179" s="53">
        <v>4.38</v>
      </c>
      <c r="C179" s="59">
        <v>2.2883295194506825E-3</v>
      </c>
    </row>
    <row r="180" spans="1:3" x14ac:dyDescent="0.2">
      <c r="A180" s="53">
        <v>1885.04</v>
      </c>
      <c r="B180" s="53">
        <v>4.37</v>
      </c>
      <c r="C180" s="59">
        <v>-2.2831050228310223E-3</v>
      </c>
    </row>
    <row r="181" spans="1:3" x14ac:dyDescent="0.2">
      <c r="A181" s="53">
        <v>1885.05</v>
      </c>
      <c r="B181" s="53">
        <v>4.32</v>
      </c>
      <c r="C181" s="59">
        <v>-1.1441647597253968E-2</v>
      </c>
    </row>
    <row r="182" spans="1:3" x14ac:dyDescent="0.2">
      <c r="A182" s="53">
        <v>1885.06</v>
      </c>
      <c r="B182" s="53">
        <v>4.3</v>
      </c>
      <c r="C182" s="59">
        <v>-4.6296296296297612E-3</v>
      </c>
    </row>
    <row r="183" spans="1:3" x14ac:dyDescent="0.2">
      <c r="A183" s="53">
        <v>1885.07</v>
      </c>
      <c r="B183" s="53">
        <v>4.46</v>
      </c>
      <c r="C183" s="59">
        <v>3.7209302325581506E-2</v>
      </c>
    </row>
    <row r="184" spans="1:3" x14ac:dyDescent="0.2">
      <c r="A184" s="53">
        <v>1885.08</v>
      </c>
      <c r="B184" s="53">
        <v>4.71</v>
      </c>
      <c r="C184" s="59">
        <v>5.6053811659192876E-2</v>
      </c>
    </row>
    <row r="185" spans="1:3" x14ac:dyDescent="0.2">
      <c r="A185" s="53">
        <v>1885.09</v>
      </c>
      <c r="B185" s="53">
        <v>4.6500000000000004</v>
      </c>
      <c r="C185" s="59">
        <v>-1.27388535031846E-2</v>
      </c>
    </row>
    <row r="186" spans="1:3" x14ac:dyDescent="0.2">
      <c r="A186" s="53">
        <v>1885.1</v>
      </c>
      <c r="B186" s="53">
        <v>4.92</v>
      </c>
      <c r="C186" s="59">
        <v>5.8064516129032073E-2</v>
      </c>
    </row>
    <row r="187" spans="1:3" x14ac:dyDescent="0.2">
      <c r="A187" s="53">
        <v>1885.11</v>
      </c>
      <c r="B187" s="53">
        <v>5.24</v>
      </c>
      <c r="C187" s="59">
        <v>6.5040650406504197E-2</v>
      </c>
    </row>
    <row r="188" spans="1:3" x14ac:dyDescent="0.2">
      <c r="A188" s="53">
        <v>1885.12</v>
      </c>
      <c r="B188" s="53">
        <v>5.2</v>
      </c>
      <c r="C188" s="59">
        <v>-7.6335877862595547E-3</v>
      </c>
    </row>
    <row r="189" spans="1:3" x14ac:dyDescent="0.2">
      <c r="A189" s="53">
        <v>1886.01</v>
      </c>
      <c r="B189" s="53">
        <v>5.2</v>
      </c>
      <c r="C189" s="59">
        <v>0</v>
      </c>
    </row>
    <row r="190" spans="1:3" x14ac:dyDescent="0.2">
      <c r="A190" s="53">
        <v>1886.02</v>
      </c>
      <c r="B190" s="53">
        <v>5.3</v>
      </c>
      <c r="C190" s="59">
        <v>1.9230769230769162E-2</v>
      </c>
    </row>
    <row r="191" spans="1:3" x14ac:dyDescent="0.2">
      <c r="A191" s="53">
        <v>1886.03</v>
      </c>
      <c r="B191" s="53">
        <v>5.19</v>
      </c>
      <c r="C191" s="59">
        <v>-2.075471698113196E-2</v>
      </c>
    </row>
    <row r="192" spans="1:3" x14ac:dyDescent="0.2">
      <c r="A192" s="53">
        <v>1886.04</v>
      </c>
      <c r="B192" s="53">
        <v>5.12</v>
      </c>
      <c r="C192" s="59">
        <v>-1.3487475915221592E-2</v>
      </c>
    </row>
    <row r="193" spans="1:3" x14ac:dyDescent="0.2">
      <c r="A193" s="53">
        <v>1886.05</v>
      </c>
      <c r="B193" s="53">
        <v>5.0199999999999996</v>
      </c>
      <c r="C193" s="59">
        <v>-1.9531250000000111E-2</v>
      </c>
    </row>
    <row r="194" spans="1:3" x14ac:dyDescent="0.2">
      <c r="A194" s="53">
        <v>1886.06</v>
      </c>
      <c r="B194" s="53">
        <v>5.25</v>
      </c>
      <c r="C194" s="59">
        <v>4.5816733067729265E-2</v>
      </c>
    </row>
    <row r="195" spans="1:3" x14ac:dyDescent="0.2">
      <c r="A195" s="53">
        <v>1886.07</v>
      </c>
      <c r="B195" s="53">
        <v>5.33</v>
      </c>
      <c r="C195" s="59">
        <v>1.5238095238095273E-2</v>
      </c>
    </row>
    <row r="196" spans="1:3" x14ac:dyDescent="0.2">
      <c r="A196" s="53">
        <v>1886.08</v>
      </c>
      <c r="B196" s="53">
        <v>5.37</v>
      </c>
      <c r="C196" s="59">
        <v>7.5046904315196894E-3</v>
      </c>
    </row>
    <row r="197" spans="1:3" x14ac:dyDescent="0.2">
      <c r="A197" s="53">
        <v>1886.09</v>
      </c>
      <c r="B197" s="53">
        <v>5.51</v>
      </c>
      <c r="C197" s="59">
        <v>2.607076350093096E-2</v>
      </c>
    </row>
    <row r="198" spans="1:3" x14ac:dyDescent="0.2">
      <c r="A198" s="53">
        <v>1886.1</v>
      </c>
      <c r="B198" s="53">
        <v>5.65</v>
      </c>
      <c r="C198" s="59">
        <v>2.5408348457350405E-2</v>
      </c>
    </row>
    <row r="199" spans="1:3" x14ac:dyDescent="0.2">
      <c r="A199" s="53">
        <v>1886.11</v>
      </c>
      <c r="B199" s="53">
        <v>5.79</v>
      </c>
      <c r="C199" s="59">
        <v>2.4778761061946764E-2</v>
      </c>
    </row>
    <row r="200" spans="1:3" x14ac:dyDescent="0.2">
      <c r="A200" s="53">
        <v>1886.12</v>
      </c>
      <c r="B200" s="53">
        <v>5.64</v>
      </c>
      <c r="C200" s="59">
        <v>-2.5906735751295429E-2</v>
      </c>
    </row>
    <row r="201" spans="1:3" x14ac:dyDescent="0.2">
      <c r="A201" s="53">
        <v>1887.01</v>
      </c>
      <c r="B201" s="53">
        <v>5.58</v>
      </c>
      <c r="C201" s="59">
        <v>-1.0638297872340385E-2</v>
      </c>
    </row>
    <row r="202" spans="1:3" x14ac:dyDescent="0.2">
      <c r="A202" s="53">
        <v>1887.02</v>
      </c>
      <c r="B202" s="53">
        <v>5.54</v>
      </c>
      <c r="C202" s="59">
        <v>-7.1684587813619638E-3</v>
      </c>
    </row>
    <row r="203" spans="1:3" x14ac:dyDescent="0.2">
      <c r="A203" s="53">
        <v>1887.03</v>
      </c>
      <c r="B203" s="53">
        <v>5.67</v>
      </c>
      <c r="C203" s="59">
        <v>2.3465703971119023E-2</v>
      </c>
    </row>
    <row r="204" spans="1:3" x14ac:dyDescent="0.2">
      <c r="A204" s="53">
        <v>1887.04</v>
      </c>
      <c r="B204" s="53">
        <v>5.8</v>
      </c>
      <c r="C204" s="59">
        <v>2.2927689594356204E-2</v>
      </c>
    </row>
    <row r="205" spans="1:3" x14ac:dyDescent="0.2">
      <c r="A205" s="53">
        <v>1887.05</v>
      </c>
      <c r="B205" s="53">
        <v>5.9</v>
      </c>
      <c r="C205" s="59">
        <v>1.7241379310344973E-2</v>
      </c>
    </row>
    <row r="206" spans="1:3" x14ac:dyDescent="0.2">
      <c r="A206" s="53">
        <v>1887.06</v>
      </c>
      <c r="B206" s="53">
        <v>5.73</v>
      </c>
      <c r="C206" s="59">
        <v>-2.8813559322033888E-2</v>
      </c>
    </row>
    <row r="207" spans="1:3" x14ac:dyDescent="0.2">
      <c r="A207" s="53">
        <v>1887.07</v>
      </c>
      <c r="B207" s="53">
        <v>5.59</v>
      </c>
      <c r="C207" s="59">
        <v>-2.4432809773124009E-2</v>
      </c>
    </row>
    <row r="208" spans="1:3" x14ac:dyDescent="0.2">
      <c r="A208" s="53">
        <v>1887.08</v>
      </c>
      <c r="B208" s="53">
        <v>5.45</v>
      </c>
      <c r="C208" s="59">
        <v>-2.5044722719141266E-2</v>
      </c>
    </row>
    <row r="209" spans="1:3" x14ac:dyDescent="0.2">
      <c r="A209" s="53">
        <v>1887.09</v>
      </c>
      <c r="B209" s="53">
        <v>5.38</v>
      </c>
      <c r="C209" s="59">
        <v>-1.2844036697247763E-2</v>
      </c>
    </row>
    <row r="210" spans="1:3" x14ac:dyDescent="0.2">
      <c r="A210" s="53">
        <v>1887.1</v>
      </c>
      <c r="B210" s="53">
        <v>5.2</v>
      </c>
      <c r="C210" s="59">
        <v>-3.3457249070631967E-2</v>
      </c>
    </row>
    <row r="211" spans="1:3" x14ac:dyDescent="0.2">
      <c r="A211" s="53">
        <v>1887.11</v>
      </c>
      <c r="B211" s="53">
        <v>5.3</v>
      </c>
      <c r="C211" s="59">
        <v>1.9230769230769162E-2</v>
      </c>
    </row>
    <row r="212" spans="1:3" x14ac:dyDescent="0.2">
      <c r="A212" s="53">
        <v>1887.12</v>
      </c>
      <c r="B212" s="53">
        <v>5.27</v>
      </c>
      <c r="C212" s="59">
        <v>-5.6603773584905648E-3</v>
      </c>
    </row>
    <row r="213" spans="1:3" x14ac:dyDescent="0.2">
      <c r="A213" s="53">
        <v>1888.01</v>
      </c>
      <c r="B213" s="53">
        <v>5.31</v>
      </c>
      <c r="C213" s="59">
        <v>7.5901328273244584E-3</v>
      </c>
    </row>
    <row r="214" spans="1:3" x14ac:dyDescent="0.2">
      <c r="A214" s="53">
        <v>1888.02</v>
      </c>
      <c r="B214" s="53">
        <v>5.28</v>
      </c>
      <c r="C214" s="59">
        <v>-5.6497175141241307E-3</v>
      </c>
    </row>
    <row r="215" spans="1:3" x14ac:dyDescent="0.2">
      <c r="A215" s="53">
        <v>1888.03</v>
      </c>
      <c r="B215" s="53">
        <v>5.08</v>
      </c>
      <c r="C215" s="59">
        <v>-3.7878787878787956E-2</v>
      </c>
    </row>
    <row r="216" spans="1:3" x14ac:dyDescent="0.2">
      <c r="A216" s="53">
        <v>1888.04</v>
      </c>
      <c r="B216" s="53">
        <v>5.0999999999999996</v>
      </c>
      <c r="C216" s="59">
        <v>3.937007874015741E-3</v>
      </c>
    </row>
    <row r="217" spans="1:3" x14ac:dyDescent="0.2">
      <c r="A217" s="53">
        <v>1888.05</v>
      </c>
      <c r="B217" s="53">
        <v>5.17</v>
      </c>
      <c r="C217" s="59">
        <v>1.3725490196078383E-2</v>
      </c>
    </row>
    <row r="218" spans="1:3" x14ac:dyDescent="0.2">
      <c r="A218" s="53">
        <v>1888.06</v>
      </c>
      <c r="B218" s="53">
        <v>5.01</v>
      </c>
      <c r="C218" s="59">
        <v>-3.0947775628626717E-2</v>
      </c>
    </row>
    <row r="219" spans="1:3" x14ac:dyDescent="0.2">
      <c r="A219" s="53">
        <v>1888.07</v>
      </c>
      <c r="B219" s="53">
        <v>5.14</v>
      </c>
      <c r="C219" s="59">
        <v>2.5948103792415189E-2</v>
      </c>
    </row>
    <row r="220" spans="1:3" x14ac:dyDescent="0.2">
      <c r="A220" s="53">
        <v>1888.08</v>
      </c>
      <c r="B220" s="53">
        <v>5.25</v>
      </c>
      <c r="C220" s="59">
        <v>2.1400778210116878E-2</v>
      </c>
    </row>
    <row r="221" spans="1:3" x14ac:dyDescent="0.2">
      <c r="A221" s="53">
        <v>1888.09</v>
      </c>
      <c r="B221" s="53">
        <v>5.38</v>
      </c>
      <c r="C221" s="59">
        <v>2.4761904761904763E-2</v>
      </c>
    </row>
    <row r="222" spans="1:3" x14ac:dyDescent="0.2">
      <c r="A222" s="53">
        <v>1888.1</v>
      </c>
      <c r="B222" s="53">
        <v>5.35</v>
      </c>
      <c r="C222" s="59">
        <v>-5.5762081784387352E-3</v>
      </c>
    </row>
    <row r="223" spans="1:3" x14ac:dyDescent="0.2">
      <c r="A223" s="53">
        <v>1888.11</v>
      </c>
      <c r="B223" s="53">
        <v>5.24</v>
      </c>
      <c r="C223" s="59">
        <v>-2.0560747663551315E-2</v>
      </c>
    </row>
    <row r="224" spans="1:3" x14ac:dyDescent="0.2">
      <c r="A224" s="53">
        <v>1888.12</v>
      </c>
      <c r="B224" s="53">
        <v>5.14</v>
      </c>
      <c r="C224" s="59">
        <v>-1.9083969465648942E-2</v>
      </c>
    </row>
    <row r="225" spans="1:3" x14ac:dyDescent="0.2">
      <c r="A225" s="53">
        <v>1889.01</v>
      </c>
      <c r="B225" s="53">
        <v>5.24</v>
      </c>
      <c r="C225" s="59">
        <v>1.9455252918288091E-2</v>
      </c>
    </row>
    <row r="226" spans="1:3" x14ac:dyDescent="0.2">
      <c r="A226" s="53">
        <v>1889.02</v>
      </c>
      <c r="B226" s="53">
        <v>5.3</v>
      </c>
      <c r="C226" s="59">
        <v>1.1450381679389166E-2</v>
      </c>
    </row>
    <row r="227" spans="1:3" x14ac:dyDescent="0.2">
      <c r="A227" s="53">
        <v>1889.03</v>
      </c>
      <c r="B227" s="53">
        <v>5.19</v>
      </c>
      <c r="C227" s="59">
        <v>-2.075471698113196E-2</v>
      </c>
    </row>
    <row r="228" spans="1:3" x14ac:dyDescent="0.2">
      <c r="A228" s="53">
        <v>1889.04</v>
      </c>
      <c r="B228" s="53">
        <v>5.18</v>
      </c>
      <c r="C228" s="59">
        <v>-1.9267822736032114E-3</v>
      </c>
    </row>
    <row r="229" spans="1:3" x14ac:dyDescent="0.2">
      <c r="A229" s="53">
        <v>1889.05</v>
      </c>
      <c r="B229" s="53">
        <v>5.32</v>
      </c>
      <c r="C229" s="59">
        <v>2.7027027027027195E-2</v>
      </c>
    </row>
    <row r="230" spans="1:3" x14ac:dyDescent="0.2">
      <c r="A230" s="53">
        <v>1889.06</v>
      </c>
      <c r="B230" s="53">
        <v>5.41</v>
      </c>
      <c r="C230" s="59">
        <v>1.6917293233082775E-2</v>
      </c>
    </row>
    <row r="231" spans="1:3" x14ac:dyDescent="0.2">
      <c r="A231" s="53">
        <v>1889.07</v>
      </c>
      <c r="B231" s="53">
        <v>5.3</v>
      </c>
      <c r="C231" s="59">
        <v>-2.0332717190388205E-2</v>
      </c>
    </row>
    <row r="232" spans="1:3" x14ac:dyDescent="0.2">
      <c r="A232" s="53">
        <v>1889.08</v>
      </c>
      <c r="B232" s="53">
        <v>5.37</v>
      </c>
      <c r="C232" s="59">
        <v>1.3207547169811429E-2</v>
      </c>
    </row>
    <row r="233" spans="1:3" x14ac:dyDescent="0.2">
      <c r="A233" s="53">
        <v>1889.09</v>
      </c>
      <c r="B233" s="53">
        <v>5.5</v>
      </c>
      <c r="C233" s="59">
        <v>2.4208566108007368E-2</v>
      </c>
    </row>
    <row r="234" spans="1:3" x14ac:dyDescent="0.2">
      <c r="A234" s="53">
        <v>1889.1</v>
      </c>
      <c r="B234" s="53">
        <v>5.4</v>
      </c>
      <c r="C234" s="59">
        <v>-1.8181818181818077E-2</v>
      </c>
    </row>
    <row r="235" spans="1:3" x14ac:dyDescent="0.2">
      <c r="A235" s="53">
        <v>1889.11</v>
      </c>
      <c r="B235" s="53">
        <v>5.35</v>
      </c>
      <c r="C235" s="59">
        <v>-9.2592592592594114E-3</v>
      </c>
    </row>
    <row r="236" spans="1:3" x14ac:dyDescent="0.2">
      <c r="A236" s="53">
        <v>1889.12</v>
      </c>
      <c r="B236" s="53">
        <v>5.32</v>
      </c>
      <c r="C236" s="59">
        <v>-5.6074766355138639E-3</v>
      </c>
    </row>
    <row r="237" spans="1:3" x14ac:dyDescent="0.2">
      <c r="A237" s="53">
        <v>1890.01</v>
      </c>
      <c r="B237" s="53">
        <v>5.38</v>
      </c>
      <c r="C237" s="59">
        <v>1.1278195488721776E-2</v>
      </c>
    </row>
    <row r="238" spans="1:3" x14ac:dyDescent="0.2">
      <c r="A238" s="53">
        <v>1890.02</v>
      </c>
      <c r="B238" s="53">
        <v>5.32</v>
      </c>
      <c r="C238" s="59">
        <v>-1.1152416356877248E-2</v>
      </c>
    </row>
    <row r="239" spans="1:3" x14ac:dyDescent="0.2">
      <c r="A239" s="53">
        <v>1890.03</v>
      </c>
      <c r="B239" s="53">
        <v>5.28</v>
      </c>
      <c r="C239" s="59">
        <v>-7.5187969924812581E-3</v>
      </c>
    </row>
    <row r="240" spans="1:3" x14ac:dyDescent="0.2">
      <c r="A240" s="53">
        <v>1890.04</v>
      </c>
      <c r="B240" s="53">
        <v>5.39</v>
      </c>
      <c r="C240" s="59">
        <v>2.0833333333333259E-2</v>
      </c>
    </row>
    <row r="241" spans="1:3" x14ac:dyDescent="0.2">
      <c r="A241" s="53">
        <v>1890.05</v>
      </c>
      <c r="B241" s="53">
        <v>5.62</v>
      </c>
      <c r="C241" s="59">
        <v>4.2671614100185717E-2</v>
      </c>
    </row>
    <row r="242" spans="1:3" x14ac:dyDescent="0.2">
      <c r="A242" s="53">
        <v>1890.06</v>
      </c>
      <c r="B242" s="53">
        <v>5.58</v>
      </c>
      <c r="C242" s="59">
        <v>-7.1174377224199059E-3</v>
      </c>
    </row>
    <row r="243" spans="1:3" x14ac:dyDescent="0.2">
      <c r="A243" s="53">
        <v>1890.07</v>
      </c>
      <c r="B243" s="53">
        <v>5.54</v>
      </c>
      <c r="C243" s="59">
        <v>-7.1684587813619638E-3</v>
      </c>
    </row>
    <row r="244" spans="1:3" x14ac:dyDescent="0.2">
      <c r="A244" s="53">
        <v>1890.08</v>
      </c>
      <c r="B244" s="53">
        <v>5.41</v>
      </c>
      <c r="C244" s="59">
        <v>-2.3465703971119134E-2</v>
      </c>
    </row>
    <row r="245" spans="1:3" x14ac:dyDescent="0.2">
      <c r="A245" s="53">
        <v>1890.09</v>
      </c>
      <c r="B245" s="53">
        <v>5.32</v>
      </c>
      <c r="C245" s="59">
        <v>-1.6635859519408491E-2</v>
      </c>
    </row>
    <row r="246" spans="1:3" x14ac:dyDescent="0.2">
      <c r="A246" s="53">
        <v>1890.1</v>
      </c>
      <c r="B246" s="53">
        <v>5.08</v>
      </c>
      <c r="C246" s="59">
        <v>-4.5112781954887216E-2</v>
      </c>
    </row>
    <row r="247" spans="1:3" x14ac:dyDescent="0.2">
      <c r="A247" s="53">
        <v>1890.11</v>
      </c>
      <c r="B247" s="53">
        <v>4.71</v>
      </c>
      <c r="C247" s="59">
        <v>-7.283464566929132E-2</v>
      </c>
    </row>
    <row r="248" spans="1:3" x14ac:dyDescent="0.2">
      <c r="A248" s="53">
        <v>1890.12</v>
      </c>
      <c r="B248" s="53">
        <v>4.5999999999999996</v>
      </c>
      <c r="C248" s="59">
        <v>-2.3354564755838747E-2</v>
      </c>
    </row>
    <row r="249" spans="1:3" x14ac:dyDescent="0.2">
      <c r="A249" s="53">
        <v>1891.01</v>
      </c>
      <c r="B249" s="53">
        <v>4.84</v>
      </c>
      <c r="C249" s="59">
        <v>5.2173913043478404E-2</v>
      </c>
    </row>
    <row r="250" spans="1:3" x14ac:dyDescent="0.2">
      <c r="A250" s="53">
        <v>1891.02</v>
      </c>
      <c r="B250" s="53">
        <v>4.9000000000000004</v>
      </c>
      <c r="C250" s="59">
        <v>1.2396694214876103E-2</v>
      </c>
    </row>
    <row r="251" spans="1:3" x14ac:dyDescent="0.2">
      <c r="A251" s="53">
        <v>1891.03</v>
      </c>
      <c r="B251" s="53">
        <v>4.8099999999999996</v>
      </c>
      <c r="C251" s="59">
        <v>-1.8367346938775619E-2</v>
      </c>
    </row>
    <row r="252" spans="1:3" x14ac:dyDescent="0.2">
      <c r="A252" s="53">
        <v>1891.04</v>
      </c>
      <c r="B252" s="53">
        <v>4.97</v>
      </c>
      <c r="C252" s="59">
        <v>3.3264033264033266E-2</v>
      </c>
    </row>
    <row r="253" spans="1:3" x14ac:dyDescent="0.2">
      <c r="A253" s="53">
        <v>1891.05</v>
      </c>
      <c r="B253" s="53">
        <v>4.95</v>
      </c>
      <c r="C253" s="59">
        <v>-4.0241448692152071E-3</v>
      </c>
    </row>
    <row r="254" spans="1:3" x14ac:dyDescent="0.2">
      <c r="A254" s="53">
        <v>1891.06</v>
      </c>
      <c r="B254" s="53">
        <v>4.8499999999999996</v>
      </c>
      <c r="C254" s="59">
        <v>-2.0202020202020332E-2</v>
      </c>
    </row>
    <row r="255" spans="1:3" x14ac:dyDescent="0.2">
      <c r="A255" s="53">
        <v>1891.07</v>
      </c>
      <c r="B255" s="53">
        <v>4.7699999999999996</v>
      </c>
      <c r="C255" s="59">
        <v>-1.6494845360824795E-2</v>
      </c>
    </row>
    <row r="256" spans="1:3" x14ac:dyDescent="0.2">
      <c r="A256" s="53">
        <v>1891.08</v>
      </c>
      <c r="B256" s="53">
        <v>4.93</v>
      </c>
      <c r="C256" s="59">
        <v>3.3542976939203495E-2</v>
      </c>
    </row>
    <row r="257" spans="1:3" x14ac:dyDescent="0.2">
      <c r="A257" s="53">
        <v>1891.09</v>
      </c>
      <c r="B257" s="53">
        <v>5.33</v>
      </c>
      <c r="C257" s="59">
        <v>8.1135902636916946E-2</v>
      </c>
    </row>
    <row r="258" spans="1:3" x14ac:dyDescent="0.2">
      <c r="A258" s="53">
        <v>1891.1</v>
      </c>
      <c r="B258" s="53">
        <v>5.33</v>
      </c>
      <c r="C258" s="59">
        <v>0</v>
      </c>
    </row>
    <row r="259" spans="1:3" x14ac:dyDescent="0.2">
      <c r="A259" s="53">
        <v>1891.11</v>
      </c>
      <c r="B259" s="53">
        <v>5.25</v>
      </c>
      <c r="C259" s="59">
        <v>-1.5009380863039379E-2</v>
      </c>
    </row>
    <row r="260" spans="1:3" x14ac:dyDescent="0.2">
      <c r="A260" s="53">
        <v>1891.12</v>
      </c>
      <c r="B260" s="53">
        <v>5.41</v>
      </c>
      <c r="C260" s="59">
        <v>3.0476190476190546E-2</v>
      </c>
    </row>
    <row r="261" spans="1:3" x14ac:dyDescent="0.2">
      <c r="A261" s="53">
        <v>1892.01</v>
      </c>
      <c r="B261" s="53">
        <v>5.51</v>
      </c>
      <c r="C261" s="59">
        <v>1.8484288354898348E-2</v>
      </c>
    </row>
    <row r="262" spans="1:3" x14ac:dyDescent="0.2">
      <c r="A262" s="53">
        <v>1892.02</v>
      </c>
      <c r="B262" s="53">
        <v>5.52</v>
      </c>
      <c r="C262" s="59">
        <v>1.814882032667775E-3</v>
      </c>
    </row>
    <row r="263" spans="1:3" x14ac:dyDescent="0.2">
      <c r="A263" s="53">
        <v>1892.03</v>
      </c>
      <c r="B263" s="53">
        <v>5.58</v>
      </c>
      <c r="C263" s="59">
        <v>1.0869565217391353E-2</v>
      </c>
    </row>
    <row r="264" spans="1:3" x14ac:dyDescent="0.2">
      <c r="A264" s="53">
        <v>1892.04</v>
      </c>
      <c r="B264" s="53">
        <v>5.57</v>
      </c>
      <c r="C264" s="59">
        <v>-1.7921146953404632E-3</v>
      </c>
    </row>
    <row r="265" spans="1:3" x14ac:dyDescent="0.2">
      <c r="A265" s="53">
        <v>1892.05</v>
      </c>
      <c r="B265" s="53">
        <v>5.57</v>
      </c>
      <c r="C265" s="59">
        <v>0</v>
      </c>
    </row>
    <row r="266" spans="1:3" x14ac:dyDescent="0.2">
      <c r="A266" s="53">
        <v>1892.06</v>
      </c>
      <c r="B266" s="53">
        <v>5.54</v>
      </c>
      <c r="C266" s="59">
        <v>-5.3859964093357915E-3</v>
      </c>
    </row>
    <row r="267" spans="1:3" x14ac:dyDescent="0.2">
      <c r="A267" s="53">
        <v>1892.07</v>
      </c>
      <c r="B267" s="53">
        <v>5.54</v>
      </c>
      <c r="C267" s="59">
        <v>0</v>
      </c>
    </row>
    <row r="268" spans="1:3" x14ac:dyDescent="0.2">
      <c r="A268" s="53">
        <v>1892.08</v>
      </c>
      <c r="B268" s="53">
        <v>5.62</v>
      </c>
      <c r="C268" s="59">
        <v>1.4440433212996373E-2</v>
      </c>
    </row>
    <row r="269" spans="1:3" x14ac:dyDescent="0.2">
      <c r="A269" s="53">
        <v>1892.09</v>
      </c>
      <c r="B269" s="53">
        <v>5.48</v>
      </c>
      <c r="C269" s="59">
        <v>-2.4911032028469671E-2</v>
      </c>
    </row>
    <row r="270" spans="1:3" x14ac:dyDescent="0.2">
      <c r="A270" s="53">
        <v>1892.1</v>
      </c>
      <c r="B270" s="53">
        <v>5.59</v>
      </c>
      <c r="C270" s="59">
        <v>2.007299270072993E-2</v>
      </c>
    </row>
    <row r="271" spans="1:3" x14ac:dyDescent="0.2">
      <c r="A271" s="53">
        <v>1892.11</v>
      </c>
      <c r="B271" s="53">
        <v>5.57</v>
      </c>
      <c r="C271" s="59">
        <v>-3.5778175313058158E-3</v>
      </c>
    </row>
    <row r="272" spans="1:3" x14ac:dyDescent="0.2">
      <c r="A272" s="53">
        <v>1892.12</v>
      </c>
      <c r="B272" s="53">
        <v>5.51</v>
      </c>
      <c r="C272" s="59">
        <v>-1.0771992818671583E-2</v>
      </c>
    </row>
    <row r="273" spans="1:3" x14ac:dyDescent="0.2">
      <c r="A273" s="53">
        <v>1893.01</v>
      </c>
      <c r="B273" s="53">
        <v>5.61</v>
      </c>
      <c r="C273" s="59">
        <v>1.8148820326678861E-2</v>
      </c>
    </row>
    <row r="274" spans="1:3" x14ac:dyDescent="0.2">
      <c r="A274" s="53">
        <v>1893.02</v>
      </c>
      <c r="B274" s="53">
        <v>5.51</v>
      </c>
      <c r="C274" s="59">
        <v>-1.782531194295911E-2</v>
      </c>
    </row>
    <row r="275" spans="1:3" x14ac:dyDescent="0.2">
      <c r="A275" s="53">
        <v>1893.03</v>
      </c>
      <c r="B275" s="53">
        <v>5.31</v>
      </c>
      <c r="C275" s="59">
        <v>-3.629764065335761E-2</v>
      </c>
    </row>
    <row r="276" spans="1:3" x14ac:dyDescent="0.2">
      <c r="A276" s="53">
        <v>1893.04</v>
      </c>
      <c r="B276" s="53">
        <v>5.31</v>
      </c>
      <c r="C276" s="59">
        <v>0</v>
      </c>
    </row>
    <row r="277" spans="1:3" x14ac:dyDescent="0.2">
      <c r="A277" s="53">
        <v>1893.05</v>
      </c>
      <c r="B277" s="53">
        <v>4.84</v>
      </c>
      <c r="C277" s="59">
        <v>-8.851224105461386E-2</v>
      </c>
    </row>
    <row r="278" spans="1:3" x14ac:dyDescent="0.2">
      <c r="A278" s="53">
        <v>1893.06</v>
      </c>
      <c r="B278" s="53">
        <v>4.6100000000000003</v>
      </c>
      <c r="C278" s="59">
        <v>-4.7520661157024691E-2</v>
      </c>
    </row>
    <row r="279" spans="1:3" x14ac:dyDescent="0.2">
      <c r="A279" s="53">
        <v>1893.07</v>
      </c>
      <c r="B279" s="53">
        <v>4.18</v>
      </c>
      <c r="C279" s="59">
        <v>-9.3275488069414436E-2</v>
      </c>
    </row>
    <row r="280" spans="1:3" x14ac:dyDescent="0.2">
      <c r="A280" s="53">
        <v>1893.08</v>
      </c>
      <c r="B280" s="53">
        <v>4.08</v>
      </c>
      <c r="C280" s="59">
        <v>-2.3923444976076458E-2</v>
      </c>
    </row>
    <row r="281" spans="1:3" x14ac:dyDescent="0.2">
      <c r="A281" s="53">
        <v>1893.09</v>
      </c>
      <c r="B281" s="53">
        <v>4.37</v>
      </c>
      <c r="C281" s="59">
        <v>7.1078431372548989E-2</v>
      </c>
    </row>
    <row r="282" spans="1:3" x14ac:dyDescent="0.2">
      <c r="A282" s="53">
        <v>1893.1</v>
      </c>
      <c r="B282" s="53">
        <v>4.5</v>
      </c>
      <c r="C282" s="59">
        <v>2.9748283752860427E-2</v>
      </c>
    </row>
    <row r="283" spans="1:3" x14ac:dyDescent="0.2">
      <c r="A283" s="53">
        <v>1893.11</v>
      </c>
      <c r="B283" s="53">
        <v>4.57</v>
      </c>
      <c r="C283" s="59">
        <v>1.5555555555555545E-2</v>
      </c>
    </row>
    <row r="284" spans="1:3" x14ac:dyDescent="0.2">
      <c r="A284" s="53">
        <v>1893.12</v>
      </c>
      <c r="B284" s="53">
        <v>4.41</v>
      </c>
      <c r="C284" s="59">
        <v>-3.5010940919037226E-2</v>
      </c>
    </row>
    <row r="285" spans="1:3" x14ac:dyDescent="0.2">
      <c r="A285" s="53">
        <v>1894.01</v>
      </c>
      <c r="B285" s="53">
        <v>4.32</v>
      </c>
      <c r="C285" s="59">
        <v>-2.0408163265306034E-2</v>
      </c>
    </row>
    <row r="286" spans="1:3" x14ac:dyDescent="0.2">
      <c r="A286" s="53">
        <v>1894.02</v>
      </c>
      <c r="B286" s="53">
        <v>4.38</v>
      </c>
      <c r="C286" s="59">
        <v>1.388888888888884E-2</v>
      </c>
    </row>
    <row r="287" spans="1:3" x14ac:dyDescent="0.2">
      <c r="A287" s="53">
        <v>1894.03</v>
      </c>
      <c r="B287" s="53">
        <v>4.51</v>
      </c>
      <c r="C287" s="59">
        <v>2.9680365296803624E-2</v>
      </c>
    </row>
    <row r="288" spans="1:3" x14ac:dyDescent="0.2">
      <c r="A288" s="53">
        <v>1894.04</v>
      </c>
      <c r="B288" s="53">
        <v>4.57</v>
      </c>
      <c r="C288" s="59">
        <v>1.330376940133049E-2</v>
      </c>
    </row>
    <row r="289" spans="1:3" x14ac:dyDescent="0.2">
      <c r="A289" s="53">
        <v>1894.05</v>
      </c>
      <c r="B289" s="53">
        <v>4.4000000000000004</v>
      </c>
      <c r="C289" s="59">
        <v>-3.7199124726477018E-2</v>
      </c>
    </row>
    <row r="290" spans="1:3" x14ac:dyDescent="0.2">
      <c r="A290" s="53">
        <v>1894.06</v>
      </c>
      <c r="B290" s="53">
        <v>4.34</v>
      </c>
      <c r="C290" s="59">
        <v>-1.363636363636378E-2</v>
      </c>
    </row>
    <row r="291" spans="1:3" x14ac:dyDescent="0.2">
      <c r="A291" s="53">
        <v>1894.07</v>
      </c>
      <c r="B291" s="53">
        <v>4.25</v>
      </c>
      <c r="C291" s="59">
        <v>-2.0737327188940058E-2</v>
      </c>
    </row>
    <row r="292" spans="1:3" x14ac:dyDescent="0.2">
      <c r="A292" s="53">
        <v>1894.08</v>
      </c>
      <c r="B292" s="53">
        <v>4.41</v>
      </c>
      <c r="C292" s="59">
        <v>3.7647058823529367E-2</v>
      </c>
    </row>
    <row r="293" spans="1:3" x14ac:dyDescent="0.2">
      <c r="A293" s="53">
        <v>1894.09</v>
      </c>
      <c r="B293" s="53">
        <v>4.4800000000000004</v>
      </c>
      <c r="C293" s="59">
        <v>1.5873015873016039E-2</v>
      </c>
    </row>
    <row r="294" spans="1:3" x14ac:dyDescent="0.2">
      <c r="A294" s="53">
        <v>1894.1</v>
      </c>
      <c r="B294" s="53">
        <v>4.34</v>
      </c>
      <c r="C294" s="59">
        <v>-3.1250000000000111E-2</v>
      </c>
    </row>
    <row r="295" spans="1:3" x14ac:dyDescent="0.2">
      <c r="A295" s="53">
        <v>1894.11</v>
      </c>
      <c r="B295" s="53">
        <v>4.34</v>
      </c>
      <c r="C295" s="59">
        <v>0</v>
      </c>
    </row>
    <row r="296" spans="1:3" x14ac:dyDescent="0.2">
      <c r="A296" s="53">
        <v>1894.12</v>
      </c>
      <c r="B296" s="53">
        <v>4.3</v>
      </c>
      <c r="C296" s="59">
        <v>-9.2165898617511122E-3</v>
      </c>
    </row>
    <row r="297" spans="1:3" x14ac:dyDescent="0.2">
      <c r="A297" s="53">
        <v>1895.01</v>
      </c>
      <c r="B297" s="53">
        <v>4.25</v>
      </c>
      <c r="C297" s="59">
        <v>-1.1627906976744096E-2</v>
      </c>
    </row>
    <row r="298" spans="1:3" x14ac:dyDescent="0.2">
      <c r="A298" s="53">
        <v>1895.02</v>
      </c>
      <c r="B298" s="53">
        <v>4.1900000000000004</v>
      </c>
      <c r="C298" s="59">
        <v>-1.4117647058823457E-2</v>
      </c>
    </row>
    <row r="299" spans="1:3" x14ac:dyDescent="0.2">
      <c r="A299" s="53">
        <v>1895.03</v>
      </c>
      <c r="B299" s="53">
        <v>4.1900000000000004</v>
      </c>
      <c r="C299" s="59">
        <v>0</v>
      </c>
    </row>
    <row r="300" spans="1:3" x14ac:dyDescent="0.2">
      <c r="A300" s="53">
        <v>1895.04</v>
      </c>
      <c r="B300" s="53">
        <v>4.37</v>
      </c>
      <c r="C300" s="59">
        <v>4.2959427207637235E-2</v>
      </c>
    </row>
    <row r="301" spans="1:3" x14ac:dyDescent="0.2">
      <c r="A301" s="53">
        <v>1895.05</v>
      </c>
      <c r="B301" s="53">
        <v>4.6100000000000003</v>
      </c>
      <c r="C301" s="59">
        <v>5.4919908466819267E-2</v>
      </c>
    </row>
    <row r="302" spans="1:3" x14ac:dyDescent="0.2">
      <c r="A302" s="53">
        <v>1895.06</v>
      </c>
      <c r="B302" s="53">
        <v>4.7</v>
      </c>
      <c r="C302" s="59">
        <v>1.9522776572667988E-2</v>
      </c>
    </row>
    <row r="303" spans="1:3" x14ac:dyDescent="0.2">
      <c r="A303" s="53">
        <v>1895.07</v>
      </c>
      <c r="B303" s="53">
        <v>4.72</v>
      </c>
      <c r="C303" s="59">
        <v>4.2553191489360653E-3</v>
      </c>
    </row>
    <row r="304" spans="1:3" x14ac:dyDescent="0.2">
      <c r="A304" s="53">
        <v>1895.08</v>
      </c>
      <c r="B304" s="53">
        <v>4.79</v>
      </c>
      <c r="C304" s="59">
        <v>1.4830508474576343E-2</v>
      </c>
    </row>
    <row r="305" spans="1:3" x14ac:dyDescent="0.2">
      <c r="A305" s="53">
        <v>1895.09</v>
      </c>
      <c r="B305" s="53">
        <v>4.82</v>
      </c>
      <c r="C305" s="59">
        <v>6.2630480167014113E-3</v>
      </c>
    </row>
    <row r="306" spans="1:3" x14ac:dyDescent="0.2">
      <c r="A306" s="53">
        <v>1895.1</v>
      </c>
      <c r="B306" s="53">
        <v>4.75</v>
      </c>
      <c r="C306" s="59">
        <v>-1.4522821576763545E-2</v>
      </c>
    </row>
    <row r="307" spans="1:3" x14ac:dyDescent="0.2">
      <c r="A307" s="53">
        <v>1895.11</v>
      </c>
      <c r="B307" s="53">
        <v>4.59</v>
      </c>
      <c r="C307" s="59">
        <v>-3.3684210526315872E-2</v>
      </c>
    </row>
    <row r="308" spans="1:3" x14ac:dyDescent="0.2">
      <c r="A308" s="53">
        <v>1895.12</v>
      </c>
      <c r="B308" s="53">
        <v>4.32</v>
      </c>
      <c r="C308" s="59">
        <v>-5.8823529411764608E-2</v>
      </c>
    </row>
    <row r="309" spans="1:3" x14ac:dyDescent="0.2">
      <c r="A309" s="53">
        <v>1896.01</v>
      </c>
      <c r="B309" s="53">
        <v>4.2699999999999996</v>
      </c>
      <c r="C309" s="59">
        <v>-1.1574074074074292E-2</v>
      </c>
    </row>
    <row r="310" spans="1:3" x14ac:dyDescent="0.2">
      <c r="A310" s="53">
        <v>1896.02</v>
      </c>
      <c r="B310" s="53">
        <v>4.45</v>
      </c>
      <c r="C310" s="59">
        <v>4.2154566744730726E-2</v>
      </c>
    </row>
    <row r="311" spans="1:3" x14ac:dyDescent="0.2">
      <c r="A311" s="53">
        <v>1896.03</v>
      </c>
      <c r="B311" s="53">
        <v>4.38</v>
      </c>
      <c r="C311" s="59">
        <v>-1.573033707865179E-2</v>
      </c>
    </row>
    <row r="312" spans="1:3" x14ac:dyDescent="0.2">
      <c r="A312" s="53">
        <v>1896.04</v>
      </c>
      <c r="B312" s="53">
        <v>4.42</v>
      </c>
      <c r="C312" s="59">
        <v>9.1324200913243114E-3</v>
      </c>
    </row>
    <row r="313" spans="1:3" x14ac:dyDescent="0.2">
      <c r="A313" s="53">
        <v>1896.05</v>
      </c>
      <c r="B313" s="53">
        <v>4.4000000000000004</v>
      </c>
      <c r="C313" s="59">
        <v>-4.5248868778279272E-3</v>
      </c>
    </row>
    <row r="314" spans="1:3" x14ac:dyDescent="0.2">
      <c r="A314" s="53">
        <v>1896.06</v>
      </c>
      <c r="B314" s="53">
        <v>4.32</v>
      </c>
      <c r="C314" s="59">
        <v>-1.8181818181818188E-2</v>
      </c>
    </row>
    <row r="315" spans="1:3" x14ac:dyDescent="0.2">
      <c r="A315" s="53">
        <v>1896.07</v>
      </c>
      <c r="B315" s="53">
        <v>4.04</v>
      </c>
      <c r="C315" s="59">
        <v>-6.4814814814814881E-2</v>
      </c>
    </row>
    <row r="316" spans="1:3" x14ac:dyDescent="0.2">
      <c r="A316" s="53">
        <v>1896.08</v>
      </c>
      <c r="B316" s="53">
        <v>3.81</v>
      </c>
      <c r="C316" s="59">
        <v>-5.6930693069306981E-2</v>
      </c>
    </row>
    <row r="317" spans="1:3" x14ac:dyDescent="0.2">
      <c r="A317" s="53">
        <v>1896.09</v>
      </c>
      <c r="B317" s="53">
        <v>4.01</v>
      </c>
      <c r="C317" s="59">
        <v>5.2493438320209806E-2</v>
      </c>
    </row>
    <row r="318" spans="1:3" x14ac:dyDescent="0.2">
      <c r="A318" s="53">
        <v>1896.1</v>
      </c>
      <c r="B318" s="53">
        <v>4.0999999999999996</v>
      </c>
      <c r="C318" s="59">
        <v>2.244389027431426E-2</v>
      </c>
    </row>
    <row r="319" spans="1:3" x14ac:dyDescent="0.2">
      <c r="A319" s="53">
        <v>1896.11</v>
      </c>
      <c r="B319" s="53">
        <v>4.38</v>
      </c>
      <c r="C319" s="59">
        <v>6.8292682926829329E-2</v>
      </c>
    </row>
    <row r="320" spans="1:3" x14ac:dyDescent="0.2">
      <c r="A320" s="53">
        <v>1896.12</v>
      </c>
      <c r="B320" s="53">
        <v>4.22</v>
      </c>
      <c r="C320" s="59">
        <v>-3.6529680365296802E-2</v>
      </c>
    </row>
    <row r="321" spans="1:3" x14ac:dyDescent="0.2">
      <c r="A321" s="53">
        <v>1897.01</v>
      </c>
      <c r="B321" s="53">
        <v>4.22</v>
      </c>
      <c r="C321" s="59">
        <v>0</v>
      </c>
    </row>
    <row r="322" spans="1:3" x14ac:dyDescent="0.2">
      <c r="A322" s="53">
        <v>1897.02</v>
      </c>
      <c r="B322" s="53">
        <v>4.18</v>
      </c>
      <c r="C322" s="59">
        <v>-9.4786729857819774E-3</v>
      </c>
    </row>
    <row r="323" spans="1:3" x14ac:dyDescent="0.2">
      <c r="A323" s="53">
        <v>1897.03</v>
      </c>
      <c r="B323" s="53">
        <v>4.1900000000000004</v>
      </c>
      <c r="C323" s="59">
        <v>2.3923444976077235E-3</v>
      </c>
    </row>
    <row r="324" spans="1:3" x14ac:dyDescent="0.2">
      <c r="A324" s="53">
        <v>1897.04</v>
      </c>
      <c r="B324" s="53">
        <v>4.0599999999999996</v>
      </c>
      <c r="C324" s="59">
        <v>-3.1026252983293756E-2</v>
      </c>
    </row>
    <row r="325" spans="1:3" x14ac:dyDescent="0.2">
      <c r="A325" s="53">
        <v>1897.05</v>
      </c>
      <c r="B325" s="53">
        <v>4.08</v>
      </c>
      <c r="C325" s="59">
        <v>4.9261083743843415E-3</v>
      </c>
    </row>
    <row r="326" spans="1:3" x14ac:dyDescent="0.2">
      <c r="A326" s="53">
        <v>1897.06</v>
      </c>
      <c r="B326" s="53">
        <v>4.2699999999999996</v>
      </c>
      <c r="C326" s="59">
        <v>4.6568627450980227E-2</v>
      </c>
    </row>
    <row r="327" spans="1:3" x14ac:dyDescent="0.2">
      <c r="A327" s="53">
        <v>1897.07</v>
      </c>
      <c r="B327" s="53">
        <v>4.46</v>
      </c>
      <c r="C327" s="59">
        <v>4.4496487119437989E-2</v>
      </c>
    </row>
    <row r="328" spans="1:3" x14ac:dyDescent="0.2">
      <c r="A328" s="53">
        <v>1897.08</v>
      </c>
      <c r="B328" s="53">
        <v>4.75</v>
      </c>
      <c r="C328" s="59">
        <v>6.5022421524663754E-2</v>
      </c>
    </row>
    <row r="329" spans="1:3" x14ac:dyDescent="0.2">
      <c r="A329" s="53">
        <v>1897.09</v>
      </c>
      <c r="B329" s="53">
        <v>4.9800000000000004</v>
      </c>
      <c r="C329" s="59">
        <v>4.8421052631579142E-2</v>
      </c>
    </row>
    <row r="330" spans="1:3" x14ac:dyDescent="0.2">
      <c r="A330" s="53">
        <v>1897.1</v>
      </c>
      <c r="B330" s="53">
        <v>4.82</v>
      </c>
      <c r="C330" s="59">
        <v>-3.2128514056224966E-2</v>
      </c>
    </row>
    <row r="331" spans="1:3" x14ac:dyDescent="0.2">
      <c r="A331" s="53">
        <v>1897.11</v>
      </c>
      <c r="B331" s="53">
        <v>4.6500000000000004</v>
      </c>
      <c r="C331" s="59">
        <v>-3.526970954356845E-2</v>
      </c>
    </row>
    <row r="332" spans="1:3" x14ac:dyDescent="0.2">
      <c r="A332" s="53">
        <v>1897.12</v>
      </c>
      <c r="B332" s="53">
        <v>4.75</v>
      </c>
      <c r="C332" s="59">
        <v>2.1505376344086002E-2</v>
      </c>
    </row>
    <row r="333" spans="1:3" x14ac:dyDescent="0.2">
      <c r="A333" s="53">
        <v>1898.01</v>
      </c>
      <c r="B333" s="53">
        <v>4.88</v>
      </c>
      <c r="C333" s="59">
        <v>2.7368421052631486E-2</v>
      </c>
    </row>
    <row r="334" spans="1:3" x14ac:dyDescent="0.2">
      <c r="A334" s="53">
        <v>1898.02</v>
      </c>
      <c r="B334" s="53">
        <v>4.87</v>
      </c>
      <c r="C334" s="59">
        <v>-2.049180327868827E-3</v>
      </c>
    </row>
    <row r="335" spans="1:3" x14ac:dyDescent="0.2">
      <c r="A335" s="53">
        <v>1898.03</v>
      </c>
      <c r="B335" s="53">
        <v>4.6500000000000004</v>
      </c>
      <c r="C335" s="59">
        <v>-4.5174537987679675E-2</v>
      </c>
    </row>
    <row r="336" spans="1:3" x14ac:dyDescent="0.2">
      <c r="A336" s="53">
        <v>1898.04</v>
      </c>
      <c r="B336" s="53">
        <v>4.57</v>
      </c>
      <c r="C336" s="59">
        <v>-1.7204301075268824E-2</v>
      </c>
    </row>
    <row r="337" spans="1:3" x14ac:dyDescent="0.2">
      <c r="A337" s="53">
        <v>1898.05</v>
      </c>
      <c r="B337" s="53">
        <v>4.87</v>
      </c>
      <c r="C337" s="59">
        <v>6.5645514223194645E-2</v>
      </c>
    </row>
    <row r="338" spans="1:3" x14ac:dyDescent="0.2">
      <c r="A338" s="53">
        <v>1898.06</v>
      </c>
      <c r="B338" s="53">
        <v>5.0599999999999996</v>
      </c>
      <c r="C338" s="59">
        <v>3.9014373716632411E-2</v>
      </c>
    </row>
    <row r="339" spans="1:3" x14ac:dyDescent="0.2">
      <c r="A339" s="53">
        <v>1898.07</v>
      </c>
      <c r="B339" s="53">
        <v>5.08</v>
      </c>
      <c r="C339" s="59">
        <v>3.9525691699606735E-3</v>
      </c>
    </row>
    <row r="340" spans="1:3" x14ac:dyDescent="0.2">
      <c r="A340" s="53">
        <v>1898.08</v>
      </c>
      <c r="B340" s="53">
        <v>5.27</v>
      </c>
      <c r="C340" s="59">
        <v>3.740157480314954E-2</v>
      </c>
    </row>
    <row r="341" spans="1:3" x14ac:dyDescent="0.2">
      <c r="A341" s="53">
        <v>1898.09</v>
      </c>
      <c r="B341" s="53">
        <v>5.26</v>
      </c>
      <c r="C341" s="59">
        <v>-1.8975332068310591E-3</v>
      </c>
    </row>
    <row r="342" spans="1:3" x14ac:dyDescent="0.2">
      <c r="A342" s="53">
        <v>1898.1</v>
      </c>
      <c r="B342" s="53">
        <v>5.15</v>
      </c>
      <c r="C342" s="59">
        <v>-2.0912547528517011E-2</v>
      </c>
    </row>
    <row r="343" spans="1:3" x14ac:dyDescent="0.2">
      <c r="A343" s="53">
        <v>1898.11</v>
      </c>
      <c r="B343" s="53">
        <v>5.32</v>
      </c>
      <c r="C343" s="59">
        <v>3.3009708737864019E-2</v>
      </c>
    </row>
    <row r="344" spans="1:3" x14ac:dyDescent="0.2">
      <c r="A344" s="53">
        <v>1898.12</v>
      </c>
      <c r="B344" s="53">
        <v>5.65</v>
      </c>
      <c r="C344" s="59">
        <v>6.203007518796988E-2</v>
      </c>
    </row>
    <row r="345" spans="1:3" x14ac:dyDescent="0.2">
      <c r="A345" s="53">
        <v>1899.01</v>
      </c>
      <c r="B345" s="53">
        <v>6.08</v>
      </c>
      <c r="C345" s="59">
        <v>7.6106194690265472E-2</v>
      </c>
    </row>
    <row r="346" spans="1:3" x14ac:dyDescent="0.2">
      <c r="A346" s="53">
        <v>1899.02</v>
      </c>
      <c r="B346" s="53">
        <v>6.31</v>
      </c>
      <c r="C346" s="59">
        <v>3.7828947368421018E-2</v>
      </c>
    </row>
    <row r="347" spans="1:3" x14ac:dyDescent="0.2">
      <c r="A347" s="53">
        <v>1899.03</v>
      </c>
      <c r="B347" s="53">
        <v>6.4</v>
      </c>
      <c r="C347" s="59">
        <v>1.4263074484944571E-2</v>
      </c>
    </row>
    <row r="348" spans="1:3" x14ac:dyDescent="0.2">
      <c r="A348" s="53">
        <v>1899.04</v>
      </c>
      <c r="B348" s="53">
        <v>6.48</v>
      </c>
      <c r="C348" s="59">
        <v>1.2500000000000001E-2</v>
      </c>
    </row>
    <row r="349" spans="1:3" x14ac:dyDescent="0.2">
      <c r="A349" s="53">
        <v>1899.05</v>
      </c>
      <c r="B349" s="53">
        <v>6.21</v>
      </c>
      <c r="C349" s="59">
        <v>-4.1666666666666741E-2</v>
      </c>
    </row>
    <row r="350" spans="1:3" x14ac:dyDescent="0.2">
      <c r="A350" s="53">
        <v>1899.06</v>
      </c>
      <c r="B350" s="53">
        <v>6.07</v>
      </c>
      <c r="C350" s="59">
        <v>-2.254428341384862E-2</v>
      </c>
    </row>
    <row r="351" spans="1:3" x14ac:dyDescent="0.2">
      <c r="A351" s="53">
        <v>1899.07</v>
      </c>
      <c r="B351" s="53">
        <v>6.28</v>
      </c>
      <c r="C351" s="59">
        <v>3.4596375617792496E-2</v>
      </c>
    </row>
    <row r="352" spans="1:3" x14ac:dyDescent="0.2">
      <c r="A352" s="53">
        <v>1899.08</v>
      </c>
      <c r="B352" s="53">
        <v>6.44</v>
      </c>
      <c r="C352" s="59">
        <v>2.5477707006369421E-2</v>
      </c>
    </row>
    <row r="353" spans="1:3" x14ac:dyDescent="0.2">
      <c r="A353" s="53">
        <v>1899.09</v>
      </c>
      <c r="B353" s="53">
        <v>6.37</v>
      </c>
      <c r="C353" s="59">
        <v>-1.0869565217391353E-2</v>
      </c>
    </row>
    <row r="354" spans="1:3" x14ac:dyDescent="0.2">
      <c r="A354" s="53">
        <v>1899.1</v>
      </c>
      <c r="B354" s="53">
        <v>6.34</v>
      </c>
      <c r="C354" s="59">
        <v>-4.7095761381475976E-3</v>
      </c>
    </row>
    <row r="355" spans="1:3" x14ac:dyDescent="0.2">
      <c r="A355" s="53">
        <v>1899.11</v>
      </c>
      <c r="B355" s="53">
        <v>6.46</v>
      </c>
      <c r="C355" s="59">
        <v>1.8927444794952786E-2</v>
      </c>
    </row>
    <row r="356" spans="1:3" x14ac:dyDescent="0.2">
      <c r="A356" s="53">
        <v>1899.12</v>
      </c>
      <c r="B356" s="53">
        <v>6.02</v>
      </c>
      <c r="C356" s="59">
        <v>-6.8111455108359142E-2</v>
      </c>
    </row>
    <row r="357" spans="1:3" x14ac:dyDescent="0.2">
      <c r="A357" s="53">
        <v>1900.01</v>
      </c>
      <c r="B357" s="53">
        <v>6.1</v>
      </c>
      <c r="C357" s="59">
        <v>1.3289036544850585E-2</v>
      </c>
    </row>
    <row r="358" spans="1:3" x14ac:dyDescent="0.2">
      <c r="A358" s="53">
        <v>1900.02</v>
      </c>
      <c r="B358" s="53">
        <v>6.21</v>
      </c>
      <c r="C358" s="59">
        <v>1.8032786885245899E-2</v>
      </c>
    </row>
    <row r="359" spans="1:3" x14ac:dyDescent="0.2">
      <c r="A359" s="53">
        <v>1900.03</v>
      </c>
      <c r="B359" s="53">
        <v>6.26</v>
      </c>
      <c r="C359" s="59">
        <v>8.0515297906602612E-3</v>
      </c>
    </row>
    <row r="360" spans="1:3" x14ac:dyDescent="0.2">
      <c r="A360" s="53">
        <v>1900.04</v>
      </c>
      <c r="B360" s="53">
        <v>6.34</v>
      </c>
      <c r="C360" s="59">
        <v>1.2779552715654896E-2</v>
      </c>
    </row>
    <row r="361" spans="1:3" x14ac:dyDescent="0.2">
      <c r="A361" s="53">
        <v>1900.05</v>
      </c>
      <c r="B361" s="53">
        <v>6.04</v>
      </c>
      <c r="C361" s="59">
        <v>-4.7318611987381631E-2</v>
      </c>
    </row>
    <row r="362" spans="1:3" x14ac:dyDescent="0.2">
      <c r="A362" s="53">
        <v>1900.06</v>
      </c>
      <c r="B362" s="53">
        <v>5.86</v>
      </c>
      <c r="C362" s="59">
        <v>-2.9801324503311188E-2</v>
      </c>
    </row>
    <row r="363" spans="1:3" x14ac:dyDescent="0.2">
      <c r="A363" s="53">
        <v>1900.07</v>
      </c>
      <c r="B363" s="53">
        <v>5.86</v>
      </c>
      <c r="C363" s="59">
        <v>0</v>
      </c>
    </row>
    <row r="364" spans="1:3" x14ac:dyDescent="0.2">
      <c r="A364" s="53">
        <v>1900.08</v>
      </c>
      <c r="B364" s="53">
        <v>5.94</v>
      </c>
      <c r="C364" s="59">
        <v>1.3651877133105783E-2</v>
      </c>
    </row>
    <row r="365" spans="1:3" x14ac:dyDescent="0.2">
      <c r="A365" s="53">
        <v>1900.09</v>
      </c>
      <c r="B365" s="53">
        <v>5.8</v>
      </c>
      <c r="C365" s="59">
        <v>-2.3569023569023684E-2</v>
      </c>
    </row>
    <row r="366" spans="1:3" x14ac:dyDescent="0.2">
      <c r="A366" s="53">
        <v>1900.1</v>
      </c>
      <c r="B366" s="53">
        <v>6.01</v>
      </c>
      <c r="C366" s="59">
        <v>3.6206896551724155E-2</v>
      </c>
    </row>
    <row r="367" spans="1:3" x14ac:dyDescent="0.2">
      <c r="A367" s="53">
        <v>1900.11</v>
      </c>
      <c r="B367" s="53">
        <v>6.48</v>
      </c>
      <c r="C367" s="59">
        <v>7.820299500831962E-2</v>
      </c>
    </row>
    <row r="368" spans="1:3" x14ac:dyDescent="0.2">
      <c r="A368" s="53">
        <v>1900.12</v>
      </c>
      <c r="B368" s="53">
        <v>6.87</v>
      </c>
      <c r="C368" s="59">
        <v>6.0185185185185119E-2</v>
      </c>
    </row>
    <row r="369" spans="1:3" x14ac:dyDescent="0.2">
      <c r="A369" s="53">
        <v>1901.01</v>
      </c>
      <c r="B369" s="53">
        <v>7.07</v>
      </c>
      <c r="C369" s="59">
        <v>2.9112081513828159E-2</v>
      </c>
    </row>
    <row r="370" spans="1:3" x14ac:dyDescent="0.2">
      <c r="A370" s="53">
        <v>1901.02</v>
      </c>
      <c r="B370" s="53">
        <v>7.25</v>
      </c>
      <c r="C370" s="59">
        <v>2.5459688826025451E-2</v>
      </c>
    </row>
    <row r="371" spans="1:3" x14ac:dyDescent="0.2">
      <c r="A371" s="53">
        <v>1901.03</v>
      </c>
      <c r="B371" s="53">
        <v>7.51</v>
      </c>
      <c r="C371" s="59">
        <v>3.5862068965517135E-2</v>
      </c>
    </row>
    <row r="372" spans="1:3" x14ac:dyDescent="0.2">
      <c r="A372" s="53">
        <v>1901.04</v>
      </c>
      <c r="B372" s="53">
        <v>8.14</v>
      </c>
      <c r="C372" s="59">
        <v>8.3888149134487389E-2</v>
      </c>
    </row>
    <row r="373" spans="1:3" x14ac:dyDescent="0.2">
      <c r="A373" s="53">
        <v>1901.05</v>
      </c>
      <c r="B373" s="53">
        <v>7.73</v>
      </c>
      <c r="C373" s="59">
        <v>-5.0368550368550369E-2</v>
      </c>
    </row>
    <row r="374" spans="1:3" x14ac:dyDescent="0.2">
      <c r="A374" s="53">
        <v>1901.06</v>
      </c>
      <c r="B374" s="53">
        <v>8.5</v>
      </c>
      <c r="C374" s="59">
        <v>9.9611901681759374E-2</v>
      </c>
    </row>
    <row r="375" spans="1:3" x14ac:dyDescent="0.2">
      <c r="A375" s="53">
        <v>1901.07</v>
      </c>
      <c r="B375" s="53">
        <v>7.93</v>
      </c>
      <c r="C375" s="59">
        <v>-6.7058823529411837E-2</v>
      </c>
    </row>
    <row r="376" spans="1:3" x14ac:dyDescent="0.2">
      <c r="A376" s="53">
        <v>1901.08</v>
      </c>
      <c r="B376" s="53">
        <v>8.0399999999999991</v>
      </c>
      <c r="C376" s="59">
        <v>1.3871374527112179E-2</v>
      </c>
    </row>
    <row r="377" spans="1:3" x14ac:dyDescent="0.2">
      <c r="A377" s="53">
        <v>1901.09</v>
      </c>
      <c r="B377" s="53">
        <v>8</v>
      </c>
      <c r="C377" s="59">
        <v>-4.9751243781093191E-3</v>
      </c>
    </row>
    <row r="378" spans="1:3" x14ac:dyDescent="0.2">
      <c r="A378" s="53">
        <v>1901.1</v>
      </c>
      <c r="B378" s="53">
        <v>7.91</v>
      </c>
      <c r="C378" s="59">
        <v>-1.125E-2</v>
      </c>
    </row>
    <row r="379" spans="1:3" x14ac:dyDescent="0.2">
      <c r="A379" s="53">
        <v>1901.11</v>
      </c>
      <c r="B379" s="53">
        <v>8.08</v>
      </c>
      <c r="C379" s="59">
        <v>2.1491782553729522E-2</v>
      </c>
    </row>
    <row r="380" spans="1:3" x14ac:dyDescent="0.2">
      <c r="A380" s="53">
        <v>1901.12</v>
      </c>
      <c r="B380" s="53">
        <v>7.95</v>
      </c>
      <c r="C380" s="59">
        <v>-1.6089108910891103E-2</v>
      </c>
    </row>
    <row r="381" spans="1:3" x14ac:dyDescent="0.2">
      <c r="A381" s="53">
        <v>1902.01</v>
      </c>
      <c r="B381" s="53">
        <v>8.1199999999999992</v>
      </c>
      <c r="C381" s="59">
        <v>2.1383647798741912E-2</v>
      </c>
    </row>
    <row r="382" spans="1:3" x14ac:dyDescent="0.2">
      <c r="A382" s="53">
        <v>1902.02</v>
      </c>
      <c r="B382" s="53">
        <v>8.19</v>
      </c>
      <c r="C382" s="59">
        <v>8.6206896551723755E-3</v>
      </c>
    </row>
    <row r="383" spans="1:3" x14ac:dyDescent="0.2">
      <c r="A383" s="53">
        <v>1902.03</v>
      </c>
      <c r="B383" s="53">
        <v>8.1999999999999993</v>
      </c>
      <c r="C383" s="59">
        <v>1.2210012210012167E-3</v>
      </c>
    </row>
    <row r="384" spans="1:3" x14ac:dyDescent="0.2">
      <c r="A384" s="53">
        <v>1902.04</v>
      </c>
      <c r="B384" s="53">
        <v>8.48</v>
      </c>
      <c r="C384" s="59">
        <v>3.4146341463414887E-2</v>
      </c>
    </row>
    <row r="385" spans="1:3" x14ac:dyDescent="0.2">
      <c r="A385" s="53">
        <v>1902.05</v>
      </c>
      <c r="B385" s="53">
        <v>8.4600000000000009</v>
      </c>
      <c r="C385" s="59">
        <v>-2.3584905660376521E-3</v>
      </c>
    </row>
    <row r="386" spans="1:3" x14ac:dyDescent="0.2">
      <c r="A386" s="53">
        <v>1902.06</v>
      </c>
      <c r="B386" s="53">
        <v>8.41</v>
      </c>
      <c r="C386" s="59">
        <v>-5.9101654846336338E-3</v>
      </c>
    </row>
    <row r="387" spans="1:3" x14ac:dyDescent="0.2">
      <c r="A387" s="53">
        <v>1902.07</v>
      </c>
      <c r="B387" s="53">
        <v>8.6</v>
      </c>
      <c r="C387" s="59">
        <v>2.2592152199762072E-2</v>
      </c>
    </row>
    <row r="388" spans="1:3" x14ac:dyDescent="0.2">
      <c r="A388" s="53">
        <v>1902.08</v>
      </c>
      <c r="B388" s="53">
        <v>8.83</v>
      </c>
      <c r="C388" s="59">
        <v>2.6744186046511631E-2</v>
      </c>
    </row>
    <row r="389" spans="1:3" x14ac:dyDescent="0.2">
      <c r="A389" s="53">
        <v>1902.09</v>
      </c>
      <c r="B389" s="53">
        <v>8.85</v>
      </c>
      <c r="C389" s="59">
        <v>2.2650056625141968E-3</v>
      </c>
    </row>
    <row r="390" spans="1:3" x14ac:dyDescent="0.2">
      <c r="A390" s="53">
        <v>1902.1</v>
      </c>
      <c r="B390" s="53">
        <v>8.57</v>
      </c>
      <c r="C390" s="59">
        <v>-3.1638418079095953E-2</v>
      </c>
    </row>
    <row r="391" spans="1:3" x14ac:dyDescent="0.2">
      <c r="A391" s="53">
        <v>1902.11</v>
      </c>
      <c r="B391" s="53">
        <v>8.24</v>
      </c>
      <c r="C391" s="59">
        <v>-3.8506417736289378E-2</v>
      </c>
    </row>
    <row r="392" spans="1:3" x14ac:dyDescent="0.2">
      <c r="A392" s="53">
        <v>1902.12</v>
      </c>
      <c r="B392" s="53">
        <v>8.0500000000000007</v>
      </c>
      <c r="C392" s="59">
        <v>-2.30582524271844E-2</v>
      </c>
    </row>
    <row r="393" spans="1:3" x14ac:dyDescent="0.2">
      <c r="A393" s="53">
        <v>1903.01</v>
      </c>
      <c r="B393" s="53">
        <v>8.4600000000000009</v>
      </c>
      <c r="C393" s="59">
        <v>5.0931677018633659E-2</v>
      </c>
    </row>
    <row r="394" spans="1:3" x14ac:dyDescent="0.2">
      <c r="A394" s="53">
        <v>1903.02</v>
      </c>
      <c r="B394" s="53">
        <v>8.41</v>
      </c>
      <c r="C394" s="59">
        <v>-5.9101654846336338E-3</v>
      </c>
    </row>
    <row r="395" spans="1:3" x14ac:dyDescent="0.2">
      <c r="A395" s="53">
        <v>1903.03</v>
      </c>
      <c r="B395" s="53">
        <v>8.08</v>
      </c>
      <c r="C395" s="59">
        <v>-3.9239001189060652E-2</v>
      </c>
    </row>
    <row r="396" spans="1:3" x14ac:dyDescent="0.2">
      <c r="A396" s="53">
        <v>1903.04</v>
      </c>
      <c r="B396" s="53">
        <v>7.75</v>
      </c>
      <c r="C396" s="59">
        <v>-4.0841584158415878E-2</v>
      </c>
    </row>
    <row r="397" spans="1:3" x14ac:dyDescent="0.2">
      <c r="A397" s="53">
        <v>1903.05</v>
      </c>
      <c r="B397" s="53">
        <v>7.6</v>
      </c>
      <c r="C397" s="59">
        <v>-1.9354838709677469E-2</v>
      </c>
    </row>
    <row r="398" spans="1:3" x14ac:dyDescent="0.2">
      <c r="A398" s="53">
        <v>1903.06</v>
      </c>
      <c r="B398" s="53">
        <v>7.18</v>
      </c>
      <c r="C398" s="59">
        <v>-5.5263157894736792E-2</v>
      </c>
    </row>
    <row r="399" spans="1:3" x14ac:dyDescent="0.2">
      <c r="A399" s="53">
        <v>1903.07</v>
      </c>
      <c r="B399" s="53">
        <v>6.85</v>
      </c>
      <c r="C399" s="59">
        <v>-4.5961002785515293E-2</v>
      </c>
    </row>
    <row r="400" spans="1:3" x14ac:dyDescent="0.2">
      <c r="A400" s="53">
        <v>1903.08</v>
      </c>
      <c r="B400" s="53">
        <v>6.63</v>
      </c>
      <c r="C400" s="59">
        <v>-3.2116788321167822E-2</v>
      </c>
    </row>
    <row r="401" spans="1:3" x14ac:dyDescent="0.2">
      <c r="A401" s="53">
        <v>1903.09</v>
      </c>
      <c r="B401" s="53">
        <v>6.47</v>
      </c>
      <c r="C401" s="59">
        <v>-2.4132730015082982E-2</v>
      </c>
    </row>
    <row r="402" spans="1:3" x14ac:dyDescent="0.2">
      <c r="A402" s="53">
        <v>1903.1</v>
      </c>
      <c r="B402" s="53">
        <v>6.26</v>
      </c>
      <c r="C402" s="59">
        <v>-3.2457496136012343E-2</v>
      </c>
    </row>
    <row r="403" spans="1:3" x14ac:dyDescent="0.2">
      <c r="A403" s="53">
        <v>1903.11</v>
      </c>
      <c r="B403" s="53">
        <v>6.28</v>
      </c>
      <c r="C403" s="59">
        <v>3.1948881789138905E-3</v>
      </c>
    </row>
    <row r="404" spans="1:3" x14ac:dyDescent="0.2">
      <c r="A404" s="53">
        <v>1903.12</v>
      </c>
      <c r="B404" s="53">
        <v>6.57</v>
      </c>
      <c r="C404" s="59">
        <v>4.6178343949044631E-2</v>
      </c>
    </row>
    <row r="405" spans="1:3" x14ac:dyDescent="0.2">
      <c r="A405" s="53">
        <v>1904.01</v>
      </c>
      <c r="B405" s="53">
        <v>6.68</v>
      </c>
      <c r="C405" s="59">
        <v>1.6742770167427645E-2</v>
      </c>
    </row>
    <row r="406" spans="1:3" x14ac:dyDescent="0.2">
      <c r="A406" s="53">
        <v>1904.02</v>
      </c>
      <c r="B406" s="53">
        <v>6.5</v>
      </c>
      <c r="C406" s="59">
        <v>-2.6946107784431073E-2</v>
      </c>
    </row>
    <row r="407" spans="1:3" x14ac:dyDescent="0.2">
      <c r="A407" s="53">
        <v>1904.03</v>
      </c>
      <c r="B407" s="53">
        <v>6.48</v>
      </c>
      <c r="C407" s="59">
        <v>-3.0769230769229772E-3</v>
      </c>
    </row>
    <row r="408" spans="1:3" x14ac:dyDescent="0.2">
      <c r="A408" s="53">
        <v>1904.04</v>
      </c>
      <c r="B408" s="53">
        <v>6.64</v>
      </c>
      <c r="C408" s="59">
        <v>2.4691358024691246E-2</v>
      </c>
    </row>
    <row r="409" spans="1:3" x14ac:dyDescent="0.2">
      <c r="A409" s="53">
        <v>1904.05</v>
      </c>
      <c r="B409" s="53">
        <v>6.5</v>
      </c>
      <c r="C409" s="59">
        <v>-2.1084337349397519E-2</v>
      </c>
    </row>
    <row r="410" spans="1:3" x14ac:dyDescent="0.2">
      <c r="A410" s="53">
        <v>1904.06</v>
      </c>
      <c r="B410" s="53">
        <v>6.51</v>
      </c>
      <c r="C410" s="59">
        <v>1.5384615384614886E-3</v>
      </c>
    </row>
    <row r="411" spans="1:3" x14ac:dyDescent="0.2">
      <c r="A411" s="53">
        <v>1904.07</v>
      </c>
      <c r="B411" s="53">
        <v>6.78</v>
      </c>
      <c r="C411" s="59">
        <v>4.1474654377880338E-2</v>
      </c>
    </row>
    <row r="412" spans="1:3" x14ac:dyDescent="0.2">
      <c r="A412" s="53">
        <v>1904.08</v>
      </c>
      <c r="B412" s="53">
        <v>7.01</v>
      </c>
      <c r="C412" s="59">
        <v>3.3923303834808127E-2</v>
      </c>
    </row>
    <row r="413" spans="1:3" x14ac:dyDescent="0.2">
      <c r="A413" s="53">
        <v>1904.09</v>
      </c>
      <c r="B413" s="53">
        <v>7.32</v>
      </c>
      <c r="C413" s="59">
        <v>4.4222539229672009E-2</v>
      </c>
    </row>
    <row r="414" spans="1:3" x14ac:dyDescent="0.2">
      <c r="A414" s="53">
        <v>1904.1</v>
      </c>
      <c r="B414" s="53">
        <v>7.75</v>
      </c>
      <c r="C414" s="59">
        <v>5.8743169398907114E-2</v>
      </c>
    </row>
    <row r="415" spans="1:3" x14ac:dyDescent="0.2">
      <c r="A415" s="53">
        <v>1904.11</v>
      </c>
      <c r="B415" s="53">
        <v>8.17</v>
      </c>
      <c r="C415" s="59">
        <v>5.4193548387096779E-2</v>
      </c>
    </row>
    <row r="416" spans="1:3" x14ac:dyDescent="0.2">
      <c r="A416" s="53">
        <v>1904.12</v>
      </c>
      <c r="B416" s="53">
        <v>8.25</v>
      </c>
      <c r="C416" s="59">
        <v>9.7919216646267238E-3</v>
      </c>
    </row>
    <row r="417" spans="1:3" x14ac:dyDescent="0.2">
      <c r="A417" s="53">
        <v>1905.01</v>
      </c>
      <c r="B417" s="53">
        <v>8.43</v>
      </c>
      <c r="C417" s="59">
        <v>2.1818181818181737E-2</v>
      </c>
    </row>
    <row r="418" spans="1:3" x14ac:dyDescent="0.2">
      <c r="A418" s="53">
        <v>1905.02</v>
      </c>
      <c r="B418" s="53">
        <v>8.8000000000000007</v>
      </c>
      <c r="C418" s="59">
        <v>4.3890865954923086E-2</v>
      </c>
    </row>
    <row r="419" spans="1:3" x14ac:dyDescent="0.2">
      <c r="A419" s="53">
        <v>1905.03</v>
      </c>
      <c r="B419" s="53">
        <v>9.0500000000000007</v>
      </c>
      <c r="C419" s="59">
        <v>2.8409090909090828E-2</v>
      </c>
    </row>
    <row r="420" spans="1:3" x14ac:dyDescent="0.2">
      <c r="A420" s="53">
        <v>1905.04</v>
      </c>
      <c r="B420" s="53">
        <v>8.94</v>
      </c>
      <c r="C420" s="59">
        <v>-1.2154696132596787E-2</v>
      </c>
    </row>
    <row r="421" spans="1:3" x14ac:dyDescent="0.2">
      <c r="A421" s="53">
        <v>1905.05</v>
      </c>
      <c r="B421" s="53">
        <v>8.5</v>
      </c>
      <c r="C421" s="59">
        <v>-4.9217002237136431E-2</v>
      </c>
    </row>
    <row r="422" spans="1:3" x14ac:dyDescent="0.2">
      <c r="A422" s="53">
        <v>1905.06</v>
      </c>
      <c r="B422" s="53">
        <v>8.6</v>
      </c>
      <c r="C422" s="59">
        <v>1.1764705882352899E-2</v>
      </c>
    </row>
    <row r="423" spans="1:3" x14ac:dyDescent="0.2">
      <c r="A423" s="53">
        <v>1905.07</v>
      </c>
      <c r="B423" s="53">
        <v>8.8699999999999992</v>
      </c>
      <c r="C423" s="59">
        <v>3.139534883720918E-2</v>
      </c>
    </row>
    <row r="424" spans="1:3" x14ac:dyDescent="0.2">
      <c r="A424" s="53">
        <v>1905.08</v>
      </c>
      <c r="B424" s="53">
        <v>9.1999999999999993</v>
      </c>
      <c r="C424" s="59">
        <v>3.7204058624577208E-2</v>
      </c>
    </row>
    <row r="425" spans="1:3" x14ac:dyDescent="0.2">
      <c r="A425" s="53">
        <v>1905.09</v>
      </c>
      <c r="B425" s="53">
        <v>9.23</v>
      </c>
      <c r="C425" s="59">
        <v>3.260869565217428E-3</v>
      </c>
    </row>
    <row r="426" spans="1:3" x14ac:dyDescent="0.2">
      <c r="A426" s="53">
        <v>1905.1</v>
      </c>
      <c r="B426" s="53">
        <v>9.36</v>
      </c>
      <c r="C426" s="59">
        <v>1.4084507042253502E-2</v>
      </c>
    </row>
    <row r="427" spans="1:3" x14ac:dyDescent="0.2">
      <c r="A427" s="53">
        <v>1905.11</v>
      </c>
      <c r="B427" s="53">
        <v>9.31</v>
      </c>
      <c r="C427" s="59">
        <v>-5.3418803418802119E-3</v>
      </c>
    </row>
    <row r="428" spans="1:3" x14ac:dyDescent="0.2">
      <c r="A428" s="53">
        <v>1905.12</v>
      </c>
      <c r="B428" s="53">
        <v>9.5399999999999991</v>
      </c>
      <c r="C428" s="59">
        <v>2.4704618689580959E-2</v>
      </c>
    </row>
    <row r="429" spans="1:3" x14ac:dyDescent="0.2">
      <c r="A429" s="53">
        <v>1906.01</v>
      </c>
      <c r="B429" s="53">
        <v>9.8699999999999992</v>
      </c>
      <c r="C429" s="59">
        <v>3.4591194968553562E-2</v>
      </c>
    </row>
    <row r="430" spans="1:3" x14ac:dyDescent="0.2">
      <c r="A430" s="53">
        <v>1906.02</v>
      </c>
      <c r="B430" s="53">
        <v>9.8000000000000007</v>
      </c>
      <c r="C430" s="59">
        <v>-7.0921985815601829E-3</v>
      </c>
    </row>
    <row r="431" spans="1:3" x14ac:dyDescent="0.2">
      <c r="A431" s="53">
        <v>1906.03</v>
      </c>
      <c r="B431" s="53">
        <v>9.56</v>
      </c>
      <c r="C431" s="59">
        <v>-2.4489795918367419E-2</v>
      </c>
    </row>
    <row r="432" spans="1:3" x14ac:dyDescent="0.2">
      <c r="A432" s="53">
        <v>1906.04</v>
      </c>
      <c r="B432" s="53">
        <v>9.43</v>
      </c>
      <c r="C432" s="59">
        <v>-1.3598326359832713E-2</v>
      </c>
    </row>
    <row r="433" spans="1:3" x14ac:dyDescent="0.2">
      <c r="A433" s="53">
        <v>1906.05</v>
      </c>
      <c r="B433" s="53">
        <v>9.18</v>
      </c>
      <c r="C433" s="59">
        <v>-2.6511134676564185E-2</v>
      </c>
    </row>
    <row r="434" spans="1:3" x14ac:dyDescent="0.2">
      <c r="A434" s="53">
        <v>1906.06</v>
      </c>
      <c r="B434" s="53">
        <v>9.3000000000000007</v>
      </c>
      <c r="C434" s="59">
        <v>1.3071895424836777E-2</v>
      </c>
    </row>
    <row r="435" spans="1:3" x14ac:dyDescent="0.2">
      <c r="A435" s="53">
        <v>1906.07</v>
      </c>
      <c r="B435" s="53">
        <v>9.06</v>
      </c>
      <c r="C435" s="59">
        <v>-2.5806451612903292E-2</v>
      </c>
    </row>
    <row r="436" spans="1:3" x14ac:dyDescent="0.2">
      <c r="A436" s="53">
        <v>1906.08</v>
      </c>
      <c r="B436" s="53">
        <v>9.73</v>
      </c>
      <c r="C436" s="59">
        <v>7.3951434878587241E-2</v>
      </c>
    </row>
    <row r="437" spans="1:3" x14ac:dyDescent="0.2">
      <c r="A437" s="53">
        <v>1906.09</v>
      </c>
      <c r="B437" s="53">
        <v>10.029999999999999</v>
      </c>
      <c r="C437" s="59">
        <v>3.0832476875642278E-2</v>
      </c>
    </row>
    <row r="438" spans="1:3" x14ac:dyDescent="0.2">
      <c r="A438" s="53">
        <v>1906.1</v>
      </c>
      <c r="B438" s="53">
        <v>9.73</v>
      </c>
      <c r="C438" s="59">
        <v>-2.9910269192422678E-2</v>
      </c>
    </row>
    <row r="439" spans="1:3" x14ac:dyDescent="0.2">
      <c r="A439" s="53">
        <v>1906.11</v>
      </c>
      <c r="B439" s="53">
        <v>9.93</v>
      </c>
      <c r="C439" s="59">
        <v>2.0554984583761593E-2</v>
      </c>
    </row>
    <row r="440" spans="1:3" x14ac:dyDescent="0.2">
      <c r="A440" s="53">
        <v>1906.12</v>
      </c>
      <c r="B440" s="53">
        <v>9.84</v>
      </c>
      <c r="C440" s="59">
        <v>-9.0634441087613649E-3</v>
      </c>
    </row>
    <row r="441" spans="1:3" x14ac:dyDescent="0.2">
      <c r="A441" s="53">
        <v>1907.01</v>
      </c>
      <c r="B441" s="53">
        <v>9.56</v>
      </c>
      <c r="C441" s="59">
        <v>-2.8455284552845517E-2</v>
      </c>
    </row>
    <row r="442" spans="1:3" x14ac:dyDescent="0.2">
      <c r="A442" s="53">
        <v>1907.02</v>
      </c>
      <c r="B442" s="53">
        <v>9.26</v>
      </c>
      <c r="C442" s="59">
        <v>-3.1380753138075423E-2</v>
      </c>
    </row>
    <row r="443" spans="1:3" x14ac:dyDescent="0.2">
      <c r="A443" s="53">
        <v>1907.03</v>
      </c>
      <c r="B443" s="53">
        <v>8.35</v>
      </c>
      <c r="C443" s="59">
        <v>-9.8272138228941652E-2</v>
      </c>
    </row>
    <row r="444" spans="1:3" x14ac:dyDescent="0.2">
      <c r="A444" s="53">
        <v>1907.04</v>
      </c>
      <c r="B444" s="53">
        <v>8.39</v>
      </c>
      <c r="C444" s="59">
        <v>4.7904191616767733E-3</v>
      </c>
    </row>
    <row r="445" spans="1:3" x14ac:dyDescent="0.2">
      <c r="A445" s="53">
        <v>1907.05</v>
      </c>
      <c r="B445" s="53">
        <v>8.1</v>
      </c>
      <c r="C445" s="59">
        <v>-3.4564958283671121E-2</v>
      </c>
    </row>
    <row r="446" spans="1:3" x14ac:dyDescent="0.2">
      <c r="A446" s="53">
        <v>1907.06</v>
      </c>
      <c r="B446" s="53">
        <v>7.84</v>
      </c>
      <c r="C446" s="59">
        <v>-3.2098765432098775E-2</v>
      </c>
    </row>
    <row r="447" spans="1:3" x14ac:dyDescent="0.2">
      <c r="A447" s="53">
        <v>1907.07</v>
      </c>
      <c r="B447" s="53">
        <v>8.14</v>
      </c>
      <c r="C447" s="59">
        <v>3.8265306122449161E-2</v>
      </c>
    </row>
    <row r="448" spans="1:3" x14ac:dyDescent="0.2">
      <c r="A448" s="53">
        <v>1907.08</v>
      </c>
      <c r="B448" s="53">
        <v>7.53</v>
      </c>
      <c r="C448" s="59">
        <v>-7.493857493857492E-2</v>
      </c>
    </row>
    <row r="449" spans="1:3" x14ac:dyDescent="0.2">
      <c r="A449" s="53">
        <v>1907.09</v>
      </c>
      <c r="B449" s="53">
        <v>7.45</v>
      </c>
      <c r="C449" s="59">
        <v>-1.0624169986719778E-2</v>
      </c>
    </row>
    <row r="450" spans="1:3" x14ac:dyDescent="0.2">
      <c r="A450" s="53">
        <v>1907.1</v>
      </c>
      <c r="B450" s="53">
        <v>6.64</v>
      </c>
      <c r="C450" s="59">
        <v>-0.10872483221476514</v>
      </c>
    </row>
    <row r="451" spans="1:3" x14ac:dyDescent="0.2">
      <c r="A451" s="53">
        <v>1907.11</v>
      </c>
      <c r="B451" s="53">
        <v>6.25</v>
      </c>
      <c r="C451" s="59">
        <v>-5.8734939759036098E-2</v>
      </c>
    </row>
    <row r="452" spans="1:3" x14ac:dyDescent="0.2">
      <c r="A452" s="53">
        <v>1907.12</v>
      </c>
      <c r="B452" s="53">
        <v>6.57</v>
      </c>
      <c r="C452" s="59">
        <v>5.1200000000000134E-2</v>
      </c>
    </row>
    <row r="453" spans="1:3" x14ac:dyDescent="0.2">
      <c r="A453" s="53">
        <v>1908.01</v>
      </c>
      <c r="B453" s="53">
        <v>6.85</v>
      </c>
      <c r="C453" s="59">
        <v>4.2617960426179602E-2</v>
      </c>
    </row>
    <row r="454" spans="1:3" x14ac:dyDescent="0.2">
      <c r="A454" s="53">
        <v>1908.02</v>
      </c>
      <c r="B454" s="53">
        <v>6.6</v>
      </c>
      <c r="C454" s="59">
        <v>-3.6496350364963459E-2</v>
      </c>
    </row>
    <row r="455" spans="1:3" x14ac:dyDescent="0.2">
      <c r="A455" s="53">
        <v>1908.03</v>
      </c>
      <c r="B455" s="53">
        <v>6.87</v>
      </c>
      <c r="C455" s="59">
        <v>4.0909090909091006E-2</v>
      </c>
    </row>
    <row r="456" spans="1:3" x14ac:dyDescent="0.2">
      <c r="A456" s="53">
        <v>1908.04</v>
      </c>
      <c r="B456" s="53">
        <v>7.24</v>
      </c>
      <c r="C456" s="59">
        <v>5.3857350800582182E-2</v>
      </c>
    </row>
    <row r="457" spans="1:3" x14ac:dyDescent="0.2">
      <c r="A457" s="53">
        <v>1908.05</v>
      </c>
      <c r="B457" s="53">
        <v>7.63</v>
      </c>
      <c r="C457" s="59">
        <v>5.3867403314917128E-2</v>
      </c>
    </row>
    <row r="458" spans="1:3" x14ac:dyDescent="0.2">
      <c r="A458" s="53">
        <v>1908.06</v>
      </c>
      <c r="B458" s="53">
        <v>7.64</v>
      </c>
      <c r="C458" s="59">
        <v>1.3106159895150959E-3</v>
      </c>
    </row>
    <row r="459" spans="1:3" x14ac:dyDescent="0.2">
      <c r="A459" s="53">
        <v>1908.07</v>
      </c>
      <c r="B459" s="53">
        <v>7.92</v>
      </c>
      <c r="C459" s="59">
        <v>3.6649214659685958E-2</v>
      </c>
    </row>
    <row r="460" spans="1:3" x14ac:dyDescent="0.2">
      <c r="A460" s="53">
        <v>1908.08</v>
      </c>
      <c r="B460" s="53">
        <v>8.26</v>
      </c>
      <c r="C460" s="59">
        <v>4.2929292929292817E-2</v>
      </c>
    </row>
    <row r="461" spans="1:3" x14ac:dyDescent="0.2">
      <c r="A461" s="53">
        <v>1908.09</v>
      </c>
      <c r="B461" s="53">
        <v>8.17</v>
      </c>
      <c r="C461" s="59">
        <v>-1.0895883777239712E-2</v>
      </c>
    </row>
    <row r="462" spans="1:3" x14ac:dyDescent="0.2">
      <c r="A462" s="53">
        <v>1908.1</v>
      </c>
      <c r="B462" s="53">
        <v>8.27</v>
      </c>
      <c r="C462" s="59">
        <v>1.2239902080783294E-2</v>
      </c>
    </row>
    <row r="463" spans="1:3" x14ac:dyDescent="0.2">
      <c r="A463" s="53">
        <v>1908.11</v>
      </c>
      <c r="B463" s="53">
        <v>8.83</v>
      </c>
      <c r="C463" s="59">
        <v>6.7714631197097974E-2</v>
      </c>
    </row>
    <row r="464" spans="1:3" x14ac:dyDescent="0.2">
      <c r="A464" s="53">
        <v>1908.12</v>
      </c>
      <c r="B464" s="53">
        <v>9.0299999999999994</v>
      </c>
      <c r="C464" s="59">
        <v>2.2650056625141524E-2</v>
      </c>
    </row>
    <row r="465" spans="1:3" x14ac:dyDescent="0.2">
      <c r="A465" s="53">
        <v>1909.01</v>
      </c>
      <c r="B465" s="53">
        <v>9.06</v>
      </c>
      <c r="C465" s="59">
        <v>3.3222591362127574E-3</v>
      </c>
    </row>
    <row r="466" spans="1:3" x14ac:dyDescent="0.2">
      <c r="A466" s="53">
        <v>1909.02</v>
      </c>
      <c r="B466" s="53">
        <v>8.8000000000000007</v>
      </c>
      <c r="C466" s="59">
        <v>-2.8697571743929284E-2</v>
      </c>
    </row>
    <row r="467" spans="1:3" x14ac:dyDescent="0.2">
      <c r="A467" s="53">
        <v>1909.03</v>
      </c>
      <c r="B467" s="53">
        <v>8.92</v>
      </c>
      <c r="C467" s="59">
        <v>1.3636363636363447E-2</v>
      </c>
    </row>
    <row r="468" spans="1:3" x14ac:dyDescent="0.2">
      <c r="A468" s="53">
        <v>1909.04</v>
      </c>
      <c r="B468" s="53">
        <v>9.32</v>
      </c>
      <c r="C468" s="59">
        <v>4.484304932735439E-2</v>
      </c>
    </row>
    <row r="469" spans="1:3" x14ac:dyDescent="0.2">
      <c r="A469" s="53">
        <v>1909.05</v>
      </c>
      <c r="B469" s="53">
        <v>9.6300000000000008</v>
      </c>
      <c r="C469" s="59">
        <v>3.3261802575107247E-2</v>
      </c>
    </row>
    <row r="470" spans="1:3" x14ac:dyDescent="0.2">
      <c r="A470" s="53">
        <v>1909.06</v>
      </c>
      <c r="B470" s="53">
        <v>9.8000000000000007</v>
      </c>
      <c r="C470" s="59">
        <v>1.7653167185877505E-2</v>
      </c>
    </row>
    <row r="471" spans="1:3" x14ac:dyDescent="0.2">
      <c r="A471" s="53">
        <v>1909.07</v>
      </c>
      <c r="B471" s="53">
        <v>9.94</v>
      </c>
      <c r="C471" s="59">
        <v>1.4285714285714235E-2</v>
      </c>
    </row>
    <row r="472" spans="1:3" x14ac:dyDescent="0.2">
      <c r="A472" s="53">
        <v>1909.08</v>
      </c>
      <c r="B472" s="53">
        <v>10.18</v>
      </c>
      <c r="C472" s="59">
        <v>2.4144869215291687E-2</v>
      </c>
    </row>
    <row r="473" spans="1:3" x14ac:dyDescent="0.2">
      <c r="A473" s="53">
        <v>1909.09</v>
      </c>
      <c r="B473" s="53">
        <v>10.19</v>
      </c>
      <c r="C473" s="59">
        <v>9.8231827111971981E-4</v>
      </c>
    </row>
    <row r="474" spans="1:3" x14ac:dyDescent="0.2">
      <c r="A474" s="53">
        <v>1909.1</v>
      </c>
      <c r="B474" s="53">
        <v>10.23</v>
      </c>
      <c r="C474" s="59">
        <v>3.9254170755642637E-3</v>
      </c>
    </row>
    <row r="475" spans="1:3" x14ac:dyDescent="0.2">
      <c r="A475" s="53">
        <v>1909.11</v>
      </c>
      <c r="B475" s="53">
        <v>10.18</v>
      </c>
      <c r="C475" s="59">
        <v>-4.8875855327469298E-3</v>
      </c>
    </row>
    <row r="476" spans="1:3" x14ac:dyDescent="0.2">
      <c r="A476" s="53">
        <v>1909.12</v>
      </c>
      <c r="B476" s="53">
        <v>10.3</v>
      </c>
      <c r="C476" s="59">
        <v>1.1787819253438192E-2</v>
      </c>
    </row>
    <row r="477" spans="1:3" x14ac:dyDescent="0.2">
      <c r="A477" s="53">
        <v>1910.01</v>
      </c>
      <c r="B477" s="53">
        <v>10.08</v>
      </c>
      <c r="C477" s="59">
        <v>-2.1359223300970953E-2</v>
      </c>
    </row>
    <row r="478" spans="1:3" x14ac:dyDescent="0.2">
      <c r="A478" s="53">
        <v>1910.02</v>
      </c>
      <c r="B478" s="53">
        <v>9.7200000000000006</v>
      </c>
      <c r="C478" s="59">
        <v>-3.5714285714285698E-2</v>
      </c>
    </row>
    <row r="479" spans="1:3" x14ac:dyDescent="0.2">
      <c r="A479" s="53">
        <v>1910.03</v>
      </c>
      <c r="B479" s="53">
        <v>9.9600000000000009</v>
      </c>
      <c r="C479" s="59">
        <v>2.4691358024691468E-2</v>
      </c>
    </row>
    <row r="480" spans="1:3" x14ac:dyDescent="0.2">
      <c r="A480" s="53">
        <v>1910.04</v>
      </c>
      <c r="B480" s="53">
        <v>9.7200000000000006</v>
      </c>
      <c r="C480" s="59">
        <v>-2.4096385542168641E-2</v>
      </c>
    </row>
    <row r="481" spans="1:3" x14ac:dyDescent="0.2">
      <c r="A481" s="53">
        <v>1910.05</v>
      </c>
      <c r="B481" s="53">
        <v>9.56</v>
      </c>
      <c r="C481" s="59">
        <v>-1.6460905349794275E-2</v>
      </c>
    </row>
    <row r="482" spans="1:3" x14ac:dyDescent="0.2">
      <c r="A482" s="53">
        <v>1910.06</v>
      </c>
      <c r="B482" s="53">
        <v>9.1</v>
      </c>
      <c r="C482" s="59">
        <v>-4.8117154811715523E-2</v>
      </c>
    </row>
    <row r="483" spans="1:3" x14ac:dyDescent="0.2">
      <c r="A483" s="53">
        <v>1910.07</v>
      </c>
      <c r="B483" s="53">
        <v>8.64</v>
      </c>
      <c r="C483" s="59">
        <v>-5.0549450549450481E-2</v>
      </c>
    </row>
    <row r="484" spans="1:3" x14ac:dyDescent="0.2">
      <c r="A484" s="53">
        <v>1910.08</v>
      </c>
      <c r="B484" s="53">
        <v>8.85</v>
      </c>
      <c r="C484" s="59">
        <v>2.4305555555555358E-2</v>
      </c>
    </row>
    <row r="485" spans="1:3" x14ac:dyDescent="0.2">
      <c r="A485" s="53">
        <v>1910.09</v>
      </c>
      <c r="B485" s="53">
        <v>8.91</v>
      </c>
      <c r="C485" s="59">
        <v>6.7796610169492677E-3</v>
      </c>
    </row>
    <row r="486" spans="1:3" x14ac:dyDescent="0.2">
      <c r="A486" s="53">
        <v>1910.1</v>
      </c>
      <c r="B486" s="53">
        <v>9.32</v>
      </c>
      <c r="C486" s="59">
        <v>4.6015712682379473E-2</v>
      </c>
    </row>
    <row r="487" spans="1:3" x14ac:dyDescent="0.2">
      <c r="A487" s="53">
        <v>1910.11</v>
      </c>
      <c r="B487" s="53">
        <v>9.31</v>
      </c>
      <c r="C487" s="59">
        <v>-1.0729613733905241E-3</v>
      </c>
    </row>
    <row r="488" spans="1:3" x14ac:dyDescent="0.2">
      <c r="A488" s="53">
        <v>1910.12</v>
      </c>
      <c r="B488" s="53">
        <v>9.0500000000000007</v>
      </c>
      <c r="C488" s="59">
        <v>-2.7926960257787292E-2</v>
      </c>
    </row>
    <row r="489" spans="1:3" x14ac:dyDescent="0.2">
      <c r="A489" s="53">
        <v>1911.01</v>
      </c>
      <c r="B489" s="53">
        <v>9.27</v>
      </c>
      <c r="C489" s="59">
        <v>2.4309392265193353E-2</v>
      </c>
    </row>
    <row r="490" spans="1:3" x14ac:dyDescent="0.2">
      <c r="A490" s="53">
        <v>1911.02</v>
      </c>
      <c r="B490" s="53">
        <v>9.43</v>
      </c>
      <c r="C490" s="59">
        <v>1.7259978425026912E-2</v>
      </c>
    </row>
    <row r="491" spans="1:3" x14ac:dyDescent="0.2">
      <c r="A491" s="53">
        <v>1911.03</v>
      </c>
      <c r="B491" s="53">
        <v>9.32</v>
      </c>
      <c r="C491" s="59">
        <v>-1.166489925768821E-2</v>
      </c>
    </row>
    <row r="492" spans="1:3" x14ac:dyDescent="0.2">
      <c r="A492" s="53">
        <v>1911.04</v>
      </c>
      <c r="B492" s="53">
        <v>9.2799999999999994</v>
      </c>
      <c r="C492" s="59">
        <v>-4.2918454935623185E-3</v>
      </c>
    </row>
    <row r="493" spans="1:3" x14ac:dyDescent="0.2">
      <c r="A493" s="53">
        <v>1911.05</v>
      </c>
      <c r="B493" s="53">
        <v>9.48</v>
      </c>
      <c r="C493" s="59">
        <v>2.155172413793105E-2</v>
      </c>
    </row>
    <row r="494" spans="1:3" x14ac:dyDescent="0.2">
      <c r="A494" s="53">
        <v>1911.06</v>
      </c>
      <c r="B494" s="53">
        <v>9.67</v>
      </c>
      <c r="C494" s="59">
        <v>2.0042194092827037E-2</v>
      </c>
    </row>
    <row r="495" spans="1:3" x14ac:dyDescent="0.2">
      <c r="A495" s="53">
        <v>1911.07</v>
      </c>
      <c r="B495" s="53">
        <v>9.6300000000000008</v>
      </c>
      <c r="C495" s="59">
        <v>-4.1365046535676298E-3</v>
      </c>
    </row>
    <row r="496" spans="1:3" x14ac:dyDescent="0.2">
      <c r="A496" s="53">
        <v>1911.08</v>
      </c>
      <c r="B496" s="53">
        <v>9.17</v>
      </c>
      <c r="C496" s="59">
        <v>-4.7767393561786164E-2</v>
      </c>
    </row>
    <row r="497" spans="1:3" x14ac:dyDescent="0.2">
      <c r="A497" s="53">
        <v>1911.09</v>
      </c>
      <c r="B497" s="53">
        <v>8.67</v>
      </c>
      <c r="C497" s="59">
        <v>-5.4525627044710978E-2</v>
      </c>
    </row>
    <row r="498" spans="1:3" x14ac:dyDescent="0.2">
      <c r="A498" s="53">
        <v>1911.1</v>
      </c>
      <c r="B498" s="53">
        <v>8.7200000000000006</v>
      </c>
      <c r="C498" s="59">
        <v>5.7670126874280747E-3</v>
      </c>
    </row>
    <row r="499" spans="1:3" x14ac:dyDescent="0.2">
      <c r="A499" s="53">
        <v>1911.11</v>
      </c>
      <c r="B499" s="53">
        <v>9.07</v>
      </c>
      <c r="C499" s="59">
        <v>4.0137614678898981E-2</v>
      </c>
    </row>
    <row r="500" spans="1:3" x14ac:dyDescent="0.2">
      <c r="A500" s="53">
        <v>1911.12</v>
      </c>
      <c r="B500" s="53">
        <v>9.11</v>
      </c>
      <c r="C500" s="59">
        <v>4.4101433296581671E-3</v>
      </c>
    </row>
    <row r="501" spans="1:3" x14ac:dyDescent="0.2">
      <c r="A501" s="53">
        <v>1912.01</v>
      </c>
      <c r="B501" s="53">
        <v>9.1199999999999992</v>
      </c>
      <c r="C501" s="59">
        <v>1.097694840834329E-3</v>
      </c>
    </row>
    <row r="502" spans="1:3" x14ac:dyDescent="0.2">
      <c r="A502" s="53">
        <v>1912.02</v>
      </c>
      <c r="B502" s="53">
        <v>9.0399999999999991</v>
      </c>
      <c r="C502" s="59">
        <v>-8.7719298245614308E-3</v>
      </c>
    </row>
    <row r="503" spans="1:3" x14ac:dyDescent="0.2">
      <c r="A503" s="53">
        <v>1912.03</v>
      </c>
      <c r="B503" s="53">
        <v>9.3000000000000007</v>
      </c>
      <c r="C503" s="59">
        <v>2.8761061946902755E-2</v>
      </c>
    </row>
    <row r="504" spans="1:3" x14ac:dyDescent="0.2">
      <c r="A504" s="53">
        <v>1912.04</v>
      </c>
      <c r="B504" s="53">
        <v>9.59</v>
      </c>
      <c r="C504" s="59">
        <v>3.118279569892457E-2</v>
      </c>
    </row>
    <row r="505" spans="1:3" x14ac:dyDescent="0.2">
      <c r="A505" s="53">
        <v>1912.05</v>
      </c>
      <c r="B505" s="53">
        <v>9.58</v>
      </c>
      <c r="C505" s="59">
        <v>-1.0427528675703845E-3</v>
      </c>
    </row>
    <row r="506" spans="1:3" x14ac:dyDescent="0.2">
      <c r="A506" s="53">
        <v>1912.06</v>
      </c>
      <c r="B506" s="53">
        <v>9.58</v>
      </c>
      <c r="C506" s="59">
        <v>0</v>
      </c>
    </row>
    <row r="507" spans="1:3" x14ac:dyDescent="0.2">
      <c r="A507" s="53">
        <v>1912.07</v>
      </c>
      <c r="B507" s="53">
        <v>9.59</v>
      </c>
      <c r="C507" s="59">
        <v>1.0438413361169019E-3</v>
      </c>
    </row>
    <row r="508" spans="1:3" x14ac:dyDescent="0.2">
      <c r="A508" s="53">
        <v>1912.08</v>
      </c>
      <c r="B508" s="53">
        <v>9.81</v>
      </c>
      <c r="C508" s="59">
        <v>2.294056308654846E-2</v>
      </c>
    </row>
    <row r="509" spans="1:3" x14ac:dyDescent="0.2">
      <c r="A509" s="53">
        <v>1912.09</v>
      </c>
      <c r="B509" s="53">
        <v>9.86</v>
      </c>
      <c r="C509" s="59">
        <v>5.0968399592252744E-3</v>
      </c>
    </row>
    <row r="510" spans="1:3" x14ac:dyDescent="0.2">
      <c r="A510" s="53">
        <v>1912.1</v>
      </c>
      <c r="B510" s="53">
        <v>9.84</v>
      </c>
      <c r="C510" s="59">
        <v>-2.0283975659228792E-3</v>
      </c>
    </row>
    <row r="511" spans="1:3" x14ac:dyDescent="0.2">
      <c r="A511" s="53">
        <v>1912.11</v>
      </c>
      <c r="B511" s="53">
        <v>9.73</v>
      </c>
      <c r="C511" s="59">
        <v>-1.1178861788617822E-2</v>
      </c>
    </row>
    <row r="512" spans="1:3" x14ac:dyDescent="0.2">
      <c r="A512" s="53">
        <v>1912.12</v>
      </c>
      <c r="B512" s="53">
        <v>9.3800000000000008</v>
      </c>
      <c r="C512" s="59">
        <v>-3.5971223021582732E-2</v>
      </c>
    </row>
    <row r="513" spans="1:3" x14ac:dyDescent="0.2">
      <c r="A513" s="53">
        <v>1913.01</v>
      </c>
      <c r="B513" s="53">
        <v>9.3000000000000007</v>
      </c>
      <c r="C513" s="59">
        <v>-8.5287846481876262E-3</v>
      </c>
    </row>
    <row r="514" spans="1:3" x14ac:dyDescent="0.2">
      <c r="A514" s="53">
        <v>1913.02</v>
      </c>
      <c r="B514" s="53">
        <v>8.9700000000000006</v>
      </c>
      <c r="C514" s="59">
        <v>-3.5483870967741971E-2</v>
      </c>
    </row>
    <row r="515" spans="1:3" x14ac:dyDescent="0.2">
      <c r="A515" s="53">
        <v>1913.03</v>
      </c>
      <c r="B515" s="53">
        <v>8.8000000000000007</v>
      </c>
      <c r="C515" s="59">
        <v>-1.8952062430323324E-2</v>
      </c>
    </row>
    <row r="516" spans="1:3" x14ac:dyDescent="0.2">
      <c r="A516" s="53">
        <v>1913.04</v>
      </c>
      <c r="B516" s="53">
        <v>8.7899999999999991</v>
      </c>
      <c r="C516" s="59">
        <v>-1.1363636363638241E-3</v>
      </c>
    </row>
    <row r="517" spans="1:3" x14ac:dyDescent="0.2">
      <c r="A517" s="53">
        <v>1913.05</v>
      </c>
      <c r="B517" s="53">
        <v>8.5500000000000007</v>
      </c>
      <c r="C517" s="59">
        <v>-2.7303754266211455E-2</v>
      </c>
    </row>
    <row r="518" spans="1:3" x14ac:dyDescent="0.2">
      <c r="A518" s="53">
        <v>1913.06</v>
      </c>
      <c r="B518" s="53">
        <v>8.1199999999999992</v>
      </c>
      <c r="C518" s="59">
        <v>-5.0292397660818833E-2</v>
      </c>
    </row>
    <row r="519" spans="1:3" x14ac:dyDescent="0.2">
      <c r="A519" s="53">
        <v>1913.07</v>
      </c>
      <c r="B519" s="53">
        <v>8.23</v>
      </c>
      <c r="C519" s="59">
        <v>1.3546798029556717E-2</v>
      </c>
    </row>
    <row r="520" spans="1:3" x14ac:dyDescent="0.2">
      <c r="A520" s="53">
        <v>1913.08</v>
      </c>
      <c r="B520" s="53">
        <v>8.4499999999999993</v>
      </c>
      <c r="C520" s="59">
        <v>2.6731470230862531E-2</v>
      </c>
    </row>
    <row r="521" spans="1:3" x14ac:dyDescent="0.2">
      <c r="A521" s="53">
        <v>1913.09</v>
      </c>
      <c r="B521" s="53">
        <v>8.5299999999999994</v>
      </c>
      <c r="C521" s="59">
        <v>9.4674556213016903E-3</v>
      </c>
    </row>
    <row r="522" spans="1:3" x14ac:dyDescent="0.2">
      <c r="A522" s="53">
        <v>1913.1</v>
      </c>
      <c r="B522" s="53">
        <v>8.26</v>
      </c>
      <c r="C522" s="59">
        <v>-3.1652989449003521E-2</v>
      </c>
    </row>
    <row r="523" spans="1:3" x14ac:dyDescent="0.2">
      <c r="A523" s="53">
        <v>1913.11</v>
      </c>
      <c r="B523" s="53">
        <v>8.0500000000000007</v>
      </c>
      <c r="C523" s="59">
        <v>-2.5423728813559254E-2</v>
      </c>
    </row>
    <row r="524" spans="1:3" x14ac:dyDescent="0.2">
      <c r="A524" s="53">
        <v>1913.12</v>
      </c>
      <c r="B524" s="53">
        <v>8.0399999999999991</v>
      </c>
      <c r="C524" s="59">
        <v>-1.2422360248449671E-3</v>
      </c>
    </row>
    <row r="525" spans="1:3" x14ac:dyDescent="0.2">
      <c r="A525" s="53">
        <v>1914.01</v>
      </c>
      <c r="B525" s="53">
        <v>8.3699999999999992</v>
      </c>
      <c r="C525" s="59">
        <v>4.1044776119403048E-2</v>
      </c>
    </row>
    <row r="526" spans="1:3" x14ac:dyDescent="0.2">
      <c r="A526" s="53">
        <v>1914.02</v>
      </c>
      <c r="B526" s="53">
        <v>8.48</v>
      </c>
      <c r="C526" s="59">
        <v>1.31421744324971E-2</v>
      </c>
    </row>
    <row r="527" spans="1:3" x14ac:dyDescent="0.2">
      <c r="A527" s="53">
        <v>1914.03</v>
      </c>
      <c r="B527" s="53">
        <v>8.32</v>
      </c>
      <c r="C527" s="59">
        <v>-1.8867924528301883E-2</v>
      </c>
    </row>
    <row r="528" spans="1:3" x14ac:dyDescent="0.2">
      <c r="A528" s="53">
        <v>1914.04</v>
      </c>
      <c r="B528" s="53">
        <v>8.1199999999999992</v>
      </c>
      <c r="C528" s="59">
        <v>-2.4038461538461675E-2</v>
      </c>
    </row>
    <row r="529" spans="1:3" x14ac:dyDescent="0.2">
      <c r="A529" s="53">
        <v>1914.05</v>
      </c>
      <c r="B529" s="53">
        <v>8.17</v>
      </c>
      <c r="C529" s="59">
        <v>6.1576354679804268E-3</v>
      </c>
    </row>
    <row r="530" spans="1:3" x14ac:dyDescent="0.2">
      <c r="A530" s="53">
        <v>1914.06</v>
      </c>
      <c r="B530" s="53">
        <v>8.1300000000000008</v>
      </c>
      <c r="C530" s="59">
        <v>-4.8959608323132509E-3</v>
      </c>
    </row>
    <row r="531" spans="1:3" x14ac:dyDescent="0.2">
      <c r="A531" s="53">
        <v>1914.07</v>
      </c>
      <c r="B531" s="53">
        <v>7.68</v>
      </c>
      <c r="C531" s="59">
        <v>-5.5350553505535194E-2</v>
      </c>
    </row>
    <row r="532" spans="1:3" x14ac:dyDescent="0.2">
      <c r="A532" s="53">
        <v>1914.08</v>
      </c>
      <c r="B532" s="53">
        <v>7.68</v>
      </c>
      <c r="C532" s="59">
        <v>0</v>
      </c>
    </row>
    <row r="533" spans="1:3" x14ac:dyDescent="0.2">
      <c r="A533" s="53">
        <v>1914.09</v>
      </c>
      <c r="B533" s="53">
        <v>7.68</v>
      </c>
      <c r="C533" s="59">
        <v>0</v>
      </c>
    </row>
    <row r="534" spans="1:3" x14ac:dyDescent="0.2">
      <c r="A534" s="53">
        <v>1914.1</v>
      </c>
      <c r="B534" s="53">
        <v>7.68</v>
      </c>
      <c r="C534" s="59">
        <v>0</v>
      </c>
    </row>
    <row r="535" spans="1:3" x14ac:dyDescent="0.2">
      <c r="A535" s="53">
        <v>1914.11</v>
      </c>
      <c r="B535" s="53">
        <v>7.68</v>
      </c>
      <c r="C535" s="59">
        <v>0</v>
      </c>
    </row>
    <row r="536" spans="1:3" x14ac:dyDescent="0.2">
      <c r="A536" s="53">
        <v>1914.12</v>
      </c>
      <c r="B536" s="53">
        <v>7.35</v>
      </c>
      <c r="C536" s="59">
        <v>-4.296875E-2</v>
      </c>
    </row>
    <row r="537" spans="1:3" x14ac:dyDescent="0.2">
      <c r="A537" s="53">
        <v>1915.01</v>
      </c>
      <c r="B537" s="53">
        <v>7.48</v>
      </c>
      <c r="C537" s="59">
        <v>1.7687074829932037E-2</v>
      </c>
    </row>
    <row r="538" spans="1:3" x14ac:dyDescent="0.2">
      <c r="A538" s="53">
        <v>1915.02</v>
      </c>
      <c r="B538" s="53">
        <v>7.38</v>
      </c>
      <c r="C538" s="59">
        <v>-1.3368983957219305E-2</v>
      </c>
    </row>
    <row r="539" spans="1:3" x14ac:dyDescent="0.2">
      <c r="A539" s="53">
        <v>1915.03</v>
      </c>
      <c r="B539" s="53">
        <v>7.57</v>
      </c>
      <c r="C539" s="59">
        <v>2.5745257452574499E-2</v>
      </c>
    </row>
    <row r="540" spans="1:3" x14ac:dyDescent="0.2">
      <c r="A540" s="53">
        <v>1915.04</v>
      </c>
      <c r="B540" s="53">
        <v>8.14</v>
      </c>
      <c r="C540" s="59">
        <v>7.5297225891677755E-2</v>
      </c>
    </row>
    <row r="541" spans="1:3" x14ac:dyDescent="0.2">
      <c r="A541" s="53">
        <v>1915.05</v>
      </c>
      <c r="B541" s="53">
        <v>7.95</v>
      </c>
      <c r="C541" s="59">
        <v>-2.3341523341523396E-2</v>
      </c>
    </row>
    <row r="542" spans="1:3" x14ac:dyDescent="0.2">
      <c r="A542" s="53">
        <v>1915.06</v>
      </c>
      <c r="B542" s="53">
        <v>8.0399999999999991</v>
      </c>
      <c r="C542" s="59">
        <v>1.1320754716980908E-2</v>
      </c>
    </row>
    <row r="543" spans="1:3" x14ac:dyDescent="0.2">
      <c r="A543" s="53">
        <v>1915.07</v>
      </c>
      <c r="B543" s="53">
        <v>8.01</v>
      </c>
      <c r="C543" s="59">
        <v>-3.7313432835820448E-3</v>
      </c>
    </row>
    <row r="544" spans="1:3" x14ac:dyDescent="0.2">
      <c r="A544" s="53">
        <v>1915.08</v>
      </c>
      <c r="B544" s="53">
        <v>8.35</v>
      </c>
      <c r="C544" s="59">
        <v>4.2446941323345699E-2</v>
      </c>
    </row>
    <row r="545" spans="1:3" x14ac:dyDescent="0.2">
      <c r="A545" s="53">
        <v>1915.09</v>
      </c>
      <c r="B545" s="53">
        <v>8.66</v>
      </c>
      <c r="C545" s="59">
        <v>3.7125748502994105E-2</v>
      </c>
    </row>
    <row r="546" spans="1:3" x14ac:dyDescent="0.2">
      <c r="A546" s="53">
        <v>1915.1</v>
      </c>
      <c r="B546" s="53">
        <v>9.14</v>
      </c>
      <c r="C546" s="59">
        <v>5.5427251732101723E-2</v>
      </c>
    </row>
    <row r="547" spans="1:3" x14ac:dyDescent="0.2">
      <c r="A547" s="53">
        <v>1915.11</v>
      </c>
      <c r="B547" s="53">
        <v>9.4600000000000009</v>
      </c>
      <c r="C547" s="59">
        <v>3.5010940919037337E-2</v>
      </c>
    </row>
    <row r="548" spans="1:3" x14ac:dyDescent="0.2">
      <c r="A548" s="53">
        <v>1915.12</v>
      </c>
      <c r="B548" s="53">
        <v>9.48</v>
      </c>
      <c r="C548" s="59">
        <v>2.1141649048626032E-3</v>
      </c>
    </row>
    <row r="549" spans="1:3" x14ac:dyDescent="0.2">
      <c r="A549" s="53">
        <v>1916.01</v>
      </c>
      <c r="B549" s="53">
        <v>9.33</v>
      </c>
      <c r="C549" s="59">
        <v>-1.5822784810126667E-2</v>
      </c>
    </row>
    <row r="550" spans="1:3" x14ac:dyDescent="0.2">
      <c r="A550" s="53">
        <v>1916.02</v>
      </c>
      <c r="B550" s="53">
        <v>9.1999999999999993</v>
      </c>
      <c r="C550" s="59">
        <v>-1.3933547695605619E-2</v>
      </c>
    </row>
    <row r="551" spans="1:3" x14ac:dyDescent="0.2">
      <c r="A551" s="53">
        <v>1916.03</v>
      </c>
      <c r="B551" s="53">
        <v>9.17</v>
      </c>
      <c r="C551" s="59">
        <v>-3.260869565217317E-3</v>
      </c>
    </row>
    <row r="552" spans="1:3" x14ac:dyDescent="0.2">
      <c r="A552" s="53">
        <v>1916.04</v>
      </c>
      <c r="B552" s="53">
        <v>9.07</v>
      </c>
      <c r="C552" s="59">
        <v>-1.0905125408942173E-2</v>
      </c>
    </row>
    <row r="553" spans="1:3" x14ac:dyDescent="0.2">
      <c r="A553" s="53">
        <v>1916.05</v>
      </c>
      <c r="B553" s="53">
        <v>9.27</v>
      </c>
      <c r="C553" s="59">
        <v>2.2050716648291058E-2</v>
      </c>
    </row>
    <row r="554" spans="1:3" x14ac:dyDescent="0.2">
      <c r="A554" s="53">
        <v>1916.06</v>
      </c>
      <c r="B554" s="53">
        <v>9.36</v>
      </c>
      <c r="C554" s="59">
        <v>9.7087378640776656E-3</v>
      </c>
    </row>
    <row r="555" spans="1:3" x14ac:dyDescent="0.2">
      <c r="A555" s="53">
        <v>1916.07</v>
      </c>
      <c r="B555" s="53">
        <v>9.23</v>
      </c>
      <c r="C555" s="59">
        <v>-1.3888888888888729E-2</v>
      </c>
    </row>
    <row r="556" spans="1:3" x14ac:dyDescent="0.2">
      <c r="A556" s="53">
        <v>1916.08</v>
      </c>
      <c r="B556" s="53">
        <v>9.3000000000000007</v>
      </c>
      <c r="C556" s="59">
        <v>7.5839653304441423E-3</v>
      </c>
    </row>
    <row r="557" spans="1:3" x14ac:dyDescent="0.2">
      <c r="A557" s="53">
        <v>1916.09</v>
      </c>
      <c r="B557" s="53">
        <v>9.68</v>
      </c>
      <c r="C557" s="59">
        <v>4.086021505376336E-2</v>
      </c>
    </row>
    <row r="558" spans="1:3" x14ac:dyDescent="0.2">
      <c r="A558" s="53">
        <v>1916.1</v>
      </c>
      <c r="B558" s="53">
        <v>9.98</v>
      </c>
      <c r="C558" s="59">
        <v>3.0991735537190257E-2</v>
      </c>
    </row>
    <row r="559" spans="1:3" x14ac:dyDescent="0.2">
      <c r="A559" s="53">
        <v>1916.11</v>
      </c>
      <c r="B559" s="53">
        <v>10.210000000000001</v>
      </c>
      <c r="C559" s="59">
        <v>2.3046092184368705E-2</v>
      </c>
    </row>
    <row r="560" spans="1:3" x14ac:dyDescent="0.2">
      <c r="A560" s="53">
        <v>1916.12</v>
      </c>
      <c r="B560" s="53">
        <v>9.8000000000000007</v>
      </c>
      <c r="C560" s="59">
        <v>-4.0156709108716937E-2</v>
      </c>
    </row>
    <row r="561" spans="1:3" x14ac:dyDescent="0.2">
      <c r="A561" s="53">
        <v>1917.01</v>
      </c>
      <c r="B561" s="53">
        <v>9.57</v>
      </c>
      <c r="C561" s="59">
        <v>-2.34693877551021E-2</v>
      </c>
    </row>
    <row r="562" spans="1:3" x14ac:dyDescent="0.2">
      <c r="A562" s="53">
        <v>1917.02</v>
      </c>
      <c r="B562" s="53">
        <v>9.0299999999999994</v>
      </c>
      <c r="C562" s="59">
        <v>-5.6426332288401326E-2</v>
      </c>
    </row>
    <row r="563" spans="1:3" x14ac:dyDescent="0.2">
      <c r="A563" s="53">
        <v>1917.03</v>
      </c>
      <c r="B563" s="53">
        <v>9.31</v>
      </c>
      <c r="C563" s="59">
        <v>3.1007751937984551E-2</v>
      </c>
    </row>
    <row r="564" spans="1:3" x14ac:dyDescent="0.2">
      <c r="A564" s="53">
        <v>1917.04</v>
      </c>
      <c r="B564" s="53">
        <v>9.17</v>
      </c>
      <c r="C564" s="59">
        <v>-1.5037593984962516E-2</v>
      </c>
    </row>
    <row r="565" spans="1:3" x14ac:dyDescent="0.2">
      <c r="A565" s="53">
        <v>1917.05</v>
      </c>
      <c r="B565" s="53">
        <v>8.86</v>
      </c>
      <c r="C565" s="59">
        <v>-3.3805888767720838E-2</v>
      </c>
    </row>
    <row r="566" spans="1:3" x14ac:dyDescent="0.2">
      <c r="A566" s="53">
        <v>1917.06</v>
      </c>
      <c r="B566" s="53">
        <v>9.0399999999999991</v>
      </c>
      <c r="C566" s="59">
        <v>2.0316027088036037E-2</v>
      </c>
    </row>
    <row r="567" spans="1:3" x14ac:dyDescent="0.2">
      <c r="A567" s="53">
        <v>1917.07</v>
      </c>
      <c r="B567" s="53">
        <v>8.7899999999999991</v>
      </c>
      <c r="C567" s="59">
        <v>-2.7654867256637128E-2</v>
      </c>
    </row>
    <row r="568" spans="1:3" x14ac:dyDescent="0.2">
      <c r="A568" s="53">
        <v>1917.08</v>
      </c>
      <c r="B568" s="53">
        <v>8.5299999999999994</v>
      </c>
      <c r="C568" s="59">
        <v>-2.9579067121729197E-2</v>
      </c>
    </row>
    <row r="569" spans="1:3" x14ac:dyDescent="0.2">
      <c r="A569" s="53">
        <v>1917.09</v>
      </c>
      <c r="B569" s="53">
        <v>8.1199999999999992</v>
      </c>
      <c r="C569" s="59">
        <v>-4.8065650644783187E-2</v>
      </c>
    </row>
    <row r="570" spans="1:3" x14ac:dyDescent="0.2">
      <c r="A570" s="53">
        <v>1917.1</v>
      </c>
      <c r="B570" s="53">
        <v>7.68</v>
      </c>
      <c r="C570" s="59">
        <v>-5.4187192118226535E-2</v>
      </c>
    </row>
    <row r="571" spans="1:3" x14ac:dyDescent="0.2">
      <c r="A571" s="53">
        <v>1917.11</v>
      </c>
      <c r="B571" s="53">
        <v>7.04</v>
      </c>
      <c r="C571" s="59">
        <v>-8.3333333333333259E-2</v>
      </c>
    </row>
    <row r="572" spans="1:3" x14ac:dyDescent="0.2">
      <c r="A572" s="53">
        <v>1917.12</v>
      </c>
      <c r="B572" s="53">
        <v>6.8</v>
      </c>
      <c r="C572" s="59">
        <v>-3.4090909090909172E-2</v>
      </c>
    </row>
    <row r="573" spans="1:3" x14ac:dyDescent="0.2">
      <c r="A573" s="53">
        <v>1918.01</v>
      </c>
      <c r="B573" s="53">
        <v>7.21</v>
      </c>
      <c r="C573" s="59">
        <v>6.0294117647058831E-2</v>
      </c>
    </row>
    <row r="574" spans="1:3" x14ac:dyDescent="0.2">
      <c r="A574" s="53">
        <v>1918.02</v>
      </c>
      <c r="B574" s="53">
        <v>7.43</v>
      </c>
      <c r="C574" s="59">
        <v>3.0513176144244092E-2</v>
      </c>
    </row>
    <row r="575" spans="1:3" x14ac:dyDescent="0.2">
      <c r="A575" s="53">
        <v>1918.03</v>
      </c>
      <c r="B575" s="53">
        <v>7.28</v>
      </c>
      <c r="C575" s="59">
        <v>-2.0188425302826274E-2</v>
      </c>
    </row>
    <row r="576" spans="1:3" x14ac:dyDescent="0.2">
      <c r="A576" s="53">
        <v>1918.04</v>
      </c>
      <c r="B576" s="53">
        <v>7.21</v>
      </c>
      <c r="C576" s="59">
        <v>-9.6153846153846922E-3</v>
      </c>
    </row>
    <row r="577" spans="1:3" x14ac:dyDescent="0.2">
      <c r="A577" s="53">
        <v>1918.05</v>
      </c>
      <c r="B577" s="53">
        <v>7.44</v>
      </c>
      <c r="C577" s="59">
        <v>3.1900138696255187E-2</v>
      </c>
    </row>
    <row r="578" spans="1:3" x14ac:dyDescent="0.2">
      <c r="A578" s="53">
        <v>1918.06</v>
      </c>
      <c r="B578" s="53">
        <v>7.45</v>
      </c>
      <c r="C578" s="59">
        <v>1.3440860215052641E-3</v>
      </c>
    </row>
    <row r="579" spans="1:3" x14ac:dyDescent="0.2">
      <c r="A579" s="53">
        <v>1918.07</v>
      </c>
      <c r="B579" s="53">
        <v>7.51</v>
      </c>
      <c r="C579" s="59">
        <v>8.0536912751676404E-3</v>
      </c>
    </row>
    <row r="580" spans="1:3" x14ac:dyDescent="0.2">
      <c r="A580" s="53">
        <v>1918.08</v>
      </c>
      <c r="B580" s="53">
        <v>7.58</v>
      </c>
      <c r="C580" s="59">
        <v>9.320905459387463E-3</v>
      </c>
    </row>
    <row r="581" spans="1:3" x14ac:dyDescent="0.2">
      <c r="A581" s="53">
        <v>1918.09</v>
      </c>
      <c r="B581" s="53">
        <v>7.54</v>
      </c>
      <c r="C581" s="59">
        <v>-5.2770448548812299E-3</v>
      </c>
    </row>
    <row r="582" spans="1:3" x14ac:dyDescent="0.2">
      <c r="A582" s="53">
        <v>1918.1</v>
      </c>
      <c r="B582" s="53">
        <v>7.86</v>
      </c>
      <c r="C582" s="59">
        <v>4.244031830238737E-2</v>
      </c>
    </row>
    <row r="583" spans="1:3" x14ac:dyDescent="0.2">
      <c r="A583" s="53">
        <v>1918.11</v>
      </c>
      <c r="B583" s="53">
        <v>8.06</v>
      </c>
      <c r="C583" s="59">
        <v>2.5445292620865256E-2</v>
      </c>
    </row>
    <row r="584" spans="1:3" x14ac:dyDescent="0.2">
      <c r="A584" s="53">
        <v>1918.12</v>
      </c>
      <c r="B584" s="53">
        <v>7.9</v>
      </c>
      <c r="C584" s="59">
        <v>-1.9851116625310139E-2</v>
      </c>
    </row>
    <row r="585" spans="1:3" x14ac:dyDescent="0.2">
      <c r="A585" s="53">
        <v>1919.01</v>
      </c>
      <c r="B585" s="53">
        <v>7.85</v>
      </c>
      <c r="C585" s="59">
        <v>-6.3291139240507777E-3</v>
      </c>
    </row>
    <row r="586" spans="1:3" x14ac:dyDescent="0.2">
      <c r="A586" s="53">
        <v>1919.02</v>
      </c>
      <c r="B586" s="53">
        <v>7.88</v>
      </c>
      <c r="C586" s="59">
        <v>3.8216560509554132E-3</v>
      </c>
    </row>
    <row r="587" spans="1:3" x14ac:dyDescent="0.2">
      <c r="A587" s="53">
        <v>1919.03</v>
      </c>
      <c r="B587" s="53">
        <v>8.1199999999999992</v>
      </c>
      <c r="C587" s="59">
        <v>3.0456852791878042E-2</v>
      </c>
    </row>
    <row r="588" spans="1:3" x14ac:dyDescent="0.2">
      <c r="A588" s="53">
        <v>1919.04</v>
      </c>
      <c r="B588" s="53">
        <v>8.39</v>
      </c>
      <c r="C588" s="59">
        <v>3.3251231527093861E-2</v>
      </c>
    </row>
    <row r="589" spans="1:3" x14ac:dyDescent="0.2">
      <c r="A589" s="53">
        <v>1919.05</v>
      </c>
      <c r="B589" s="53">
        <v>8.9700000000000006</v>
      </c>
      <c r="C589" s="59">
        <v>6.912991656734202E-2</v>
      </c>
    </row>
    <row r="590" spans="1:3" x14ac:dyDescent="0.2">
      <c r="A590" s="53">
        <v>1919.06</v>
      </c>
      <c r="B590" s="53">
        <v>9.2100000000000009</v>
      </c>
      <c r="C590" s="59">
        <v>2.6755852842809347E-2</v>
      </c>
    </row>
    <row r="591" spans="1:3" x14ac:dyDescent="0.2">
      <c r="A591" s="53">
        <v>1919.07</v>
      </c>
      <c r="B591" s="53">
        <v>9.51</v>
      </c>
      <c r="C591" s="59">
        <v>3.2573289902279923E-2</v>
      </c>
    </row>
    <row r="592" spans="1:3" x14ac:dyDescent="0.2">
      <c r="A592" s="53">
        <v>1919.08</v>
      </c>
      <c r="B592" s="53">
        <v>8.8699999999999992</v>
      </c>
      <c r="C592" s="59">
        <v>-6.7297581493165115E-2</v>
      </c>
    </row>
    <row r="593" spans="1:3" x14ac:dyDescent="0.2">
      <c r="A593" s="53">
        <v>1919.09</v>
      </c>
      <c r="B593" s="53">
        <v>9.01</v>
      </c>
      <c r="C593" s="59">
        <v>1.5783540022547893E-2</v>
      </c>
    </row>
    <row r="594" spans="1:3" x14ac:dyDescent="0.2">
      <c r="A594" s="53">
        <v>1919.1</v>
      </c>
      <c r="B594" s="53">
        <v>9.4700000000000006</v>
      </c>
      <c r="C594" s="59">
        <v>5.1054384017758192E-2</v>
      </c>
    </row>
    <row r="595" spans="1:3" x14ac:dyDescent="0.2">
      <c r="A595" s="53">
        <v>1919.11</v>
      </c>
      <c r="B595" s="53">
        <v>9.19</v>
      </c>
      <c r="C595" s="59">
        <v>-2.9567053854276826E-2</v>
      </c>
    </row>
    <row r="596" spans="1:3" x14ac:dyDescent="0.2">
      <c r="A596" s="53">
        <v>1919.12</v>
      </c>
      <c r="B596" s="53">
        <v>8.92</v>
      </c>
      <c r="C596" s="59">
        <v>-2.9379760609357986E-2</v>
      </c>
    </row>
    <row r="597" spans="1:3" x14ac:dyDescent="0.2">
      <c r="A597" s="53">
        <v>1920.01</v>
      </c>
      <c r="B597" s="53">
        <v>8.83</v>
      </c>
      <c r="C597" s="59">
        <v>-1.0089686098654682E-2</v>
      </c>
    </row>
    <row r="598" spans="1:3" x14ac:dyDescent="0.2">
      <c r="A598" s="53">
        <v>1920.02</v>
      </c>
      <c r="B598" s="53">
        <v>8.1</v>
      </c>
      <c r="C598" s="59">
        <v>-8.2672706681766739E-2</v>
      </c>
    </row>
    <row r="599" spans="1:3" x14ac:dyDescent="0.2">
      <c r="A599" s="53">
        <v>1920.03</v>
      </c>
      <c r="B599" s="53">
        <v>8.67</v>
      </c>
      <c r="C599" s="59">
        <v>7.0370370370370416E-2</v>
      </c>
    </row>
    <row r="600" spans="1:3" x14ac:dyDescent="0.2">
      <c r="A600" s="53">
        <v>1920.04</v>
      </c>
      <c r="B600" s="53">
        <v>8.6</v>
      </c>
      <c r="C600" s="59">
        <v>-8.073817762399127E-3</v>
      </c>
    </row>
    <row r="601" spans="1:3" x14ac:dyDescent="0.2">
      <c r="A601" s="53">
        <v>1920.05</v>
      </c>
      <c r="B601" s="53">
        <v>8.06</v>
      </c>
      <c r="C601" s="59">
        <v>-6.2790697674418472E-2</v>
      </c>
    </row>
    <row r="602" spans="1:3" x14ac:dyDescent="0.2">
      <c r="A602" s="53">
        <v>1920.06</v>
      </c>
      <c r="B602" s="53">
        <v>7.92</v>
      </c>
      <c r="C602" s="59">
        <v>-1.7369727047146455E-2</v>
      </c>
    </row>
    <row r="603" spans="1:3" x14ac:dyDescent="0.2">
      <c r="A603" s="53">
        <v>1920.07</v>
      </c>
      <c r="B603" s="53">
        <v>7.91</v>
      </c>
      <c r="C603" s="59">
        <v>-1.2626262626261875E-3</v>
      </c>
    </row>
    <row r="604" spans="1:3" x14ac:dyDescent="0.2">
      <c r="A604" s="53">
        <v>1920.08</v>
      </c>
      <c r="B604" s="53">
        <v>7.6</v>
      </c>
      <c r="C604" s="59">
        <v>-3.9190897597977337E-2</v>
      </c>
    </row>
    <row r="605" spans="1:3" x14ac:dyDescent="0.2">
      <c r="A605" s="53">
        <v>1920.09</v>
      </c>
      <c r="B605" s="53">
        <v>7.87</v>
      </c>
      <c r="C605" s="59">
        <v>3.552631578947385E-2</v>
      </c>
    </row>
    <row r="606" spans="1:3" x14ac:dyDescent="0.2">
      <c r="A606" s="53">
        <v>1920.1</v>
      </c>
      <c r="B606" s="53">
        <v>7.88</v>
      </c>
      <c r="C606" s="59">
        <v>1.2706480304955914E-3</v>
      </c>
    </row>
    <row r="607" spans="1:3" x14ac:dyDescent="0.2">
      <c r="A607" s="53">
        <v>1920.11</v>
      </c>
      <c r="B607" s="53">
        <v>7.48</v>
      </c>
      <c r="C607" s="59">
        <v>-5.0761421319796884E-2</v>
      </c>
    </row>
    <row r="608" spans="1:3" x14ac:dyDescent="0.2">
      <c r="A608" s="53">
        <v>1920.12</v>
      </c>
      <c r="B608" s="53">
        <v>6.81</v>
      </c>
      <c r="C608" s="59">
        <v>-8.957219251336912E-2</v>
      </c>
    </row>
    <row r="609" spans="1:3" x14ac:dyDescent="0.2">
      <c r="A609" s="53">
        <v>1921.01</v>
      </c>
      <c r="B609" s="53">
        <v>7.11</v>
      </c>
      <c r="C609" s="59">
        <v>4.4052863436123468E-2</v>
      </c>
    </row>
    <row r="610" spans="1:3" x14ac:dyDescent="0.2">
      <c r="A610" s="53">
        <v>1921.02</v>
      </c>
      <c r="B610" s="53">
        <v>7.06</v>
      </c>
      <c r="C610" s="59">
        <v>-7.0323488045007654E-3</v>
      </c>
    </row>
    <row r="611" spans="1:3" x14ac:dyDescent="0.2">
      <c r="A611" s="53">
        <v>1921.03</v>
      </c>
      <c r="B611" s="53">
        <v>6.88</v>
      </c>
      <c r="C611" s="59">
        <v>-2.5495750708215303E-2</v>
      </c>
    </row>
    <row r="612" spans="1:3" x14ac:dyDescent="0.2">
      <c r="A612" s="53">
        <v>1921.04</v>
      </c>
      <c r="B612" s="53">
        <v>6.91</v>
      </c>
      <c r="C612" s="59">
        <v>4.3604651162791885E-3</v>
      </c>
    </row>
    <row r="613" spans="1:3" x14ac:dyDescent="0.2">
      <c r="A613" s="53">
        <v>1921.05</v>
      </c>
      <c r="B613" s="53">
        <v>7.12</v>
      </c>
      <c r="C613" s="59">
        <v>3.0390738060781519E-2</v>
      </c>
    </row>
    <row r="614" spans="1:3" x14ac:dyDescent="0.2">
      <c r="A614" s="53">
        <v>1921.06</v>
      </c>
      <c r="B614" s="53">
        <v>6.55</v>
      </c>
      <c r="C614" s="59">
        <v>-8.00561797752809E-2</v>
      </c>
    </row>
    <row r="615" spans="1:3" x14ac:dyDescent="0.2">
      <c r="A615" s="53">
        <v>1921.07</v>
      </c>
      <c r="B615" s="53">
        <v>6.53</v>
      </c>
      <c r="C615" s="59">
        <v>-3.0534351145037331E-3</v>
      </c>
    </row>
    <row r="616" spans="1:3" x14ac:dyDescent="0.2">
      <c r="A616" s="53">
        <v>1921.08</v>
      </c>
      <c r="B616" s="53">
        <v>6.45</v>
      </c>
      <c r="C616" s="59">
        <v>-1.2251148545176171E-2</v>
      </c>
    </row>
    <row r="617" spans="1:3" x14ac:dyDescent="0.2">
      <c r="A617" s="53">
        <v>1921.09</v>
      </c>
      <c r="B617" s="53">
        <v>6.61</v>
      </c>
      <c r="C617" s="59">
        <v>2.4806201550387597E-2</v>
      </c>
    </row>
    <row r="618" spans="1:3" x14ac:dyDescent="0.2">
      <c r="A618" s="53">
        <v>1921.1</v>
      </c>
      <c r="B618" s="53">
        <v>6.7</v>
      </c>
      <c r="C618" s="59">
        <v>1.3615733736762392E-2</v>
      </c>
    </row>
    <row r="619" spans="1:3" x14ac:dyDescent="0.2">
      <c r="A619" s="53">
        <v>1921.11</v>
      </c>
      <c r="B619" s="53">
        <v>7.06</v>
      </c>
      <c r="C619" s="59">
        <v>5.3731343283581978E-2</v>
      </c>
    </row>
    <row r="620" spans="1:3" x14ac:dyDescent="0.2">
      <c r="A620" s="53">
        <v>1921.12</v>
      </c>
      <c r="B620" s="53">
        <v>7.31</v>
      </c>
      <c r="C620" s="59">
        <v>3.5410764872521261E-2</v>
      </c>
    </row>
    <row r="621" spans="1:3" x14ac:dyDescent="0.2">
      <c r="A621" s="53">
        <v>1922.01</v>
      </c>
      <c r="B621" s="53">
        <v>7.3</v>
      </c>
      <c r="C621" s="59">
        <v>-1.3679890560874819E-3</v>
      </c>
    </row>
    <row r="622" spans="1:3" x14ac:dyDescent="0.2">
      <c r="A622" s="53">
        <v>1922.02</v>
      </c>
      <c r="B622" s="53">
        <v>7.46</v>
      </c>
      <c r="C622" s="59">
        <v>2.1917808219177992E-2</v>
      </c>
    </row>
    <row r="623" spans="1:3" x14ac:dyDescent="0.2">
      <c r="A623" s="53">
        <v>1922.03</v>
      </c>
      <c r="B623" s="53">
        <v>7.74</v>
      </c>
      <c r="C623" s="59">
        <v>3.7533512064343189E-2</v>
      </c>
    </row>
    <row r="624" spans="1:3" x14ac:dyDescent="0.2">
      <c r="A624" s="53">
        <v>1922.04</v>
      </c>
      <c r="B624" s="53">
        <v>8.2100000000000009</v>
      </c>
      <c r="C624" s="59">
        <v>6.0723514211886487E-2</v>
      </c>
    </row>
    <row r="625" spans="1:3" x14ac:dyDescent="0.2">
      <c r="A625" s="53">
        <v>1922.05</v>
      </c>
      <c r="B625" s="53">
        <v>8.5299999999999994</v>
      </c>
      <c r="C625" s="59">
        <v>3.8976857490864658E-2</v>
      </c>
    </row>
    <row r="626" spans="1:3" x14ac:dyDescent="0.2">
      <c r="A626" s="53">
        <v>1922.06</v>
      </c>
      <c r="B626" s="53">
        <v>8.4499999999999993</v>
      </c>
      <c r="C626" s="59">
        <v>-9.3786635404454755E-3</v>
      </c>
    </row>
    <row r="627" spans="1:3" x14ac:dyDescent="0.2">
      <c r="A627" s="53">
        <v>1922.07</v>
      </c>
      <c r="B627" s="53">
        <v>8.51</v>
      </c>
      <c r="C627" s="59">
        <v>7.1005917159763232E-3</v>
      </c>
    </row>
    <row r="628" spans="1:3" x14ac:dyDescent="0.2">
      <c r="A628" s="53">
        <v>1922.08</v>
      </c>
      <c r="B628" s="53">
        <v>8.83</v>
      </c>
      <c r="C628" s="59">
        <v>3.7602820211515953E-2</v>
      </c>
    </row>
    <row r="629" spans="1:3" x14ac:dyDescent="0.2">
      <c r="A629" s="53">
        <v>1922.09</v>
      </c>
      <c r="B629" s="53">
        <v>9.06</v>
      </c>
      <c r="C629" s="59">
        <v>2.604756511891293E-2</v>
      </c>
    </row>
    <row r="630" spans="1:3" x14ac:dyDescent="0.2">
      <c r="A630" s="53">
        <v>1922.1</v>
      </c>
      <c r="B630" s="53">
        <v>9.26</v>
      </c>
      <c r="C630" s="59">
        <v>2.207505518763786E-2</v>
      </c>
    </row>
    <row r="631" spans="1:3" x14ac:dyDescent="0.2">
      <c r="A631" s="53">
        <v>1922.11</v>
      </c>
      <c r="B631" s="53">
        <v>8.8000000000000007</v>
      </c>
      <c r="C631" s="59">
        <v>-4.9676025917926414E-2</v>
      </c>
    </row>
    <row r="632" spans="1:3" x14ac:dyDescent="0.2">
      <c r="A632" s="53">
        <v>1922.12</v>
      </c>
      <c r="B632" s="53">
        <v>8.7799999999999994</v>
      </c>
      <c r="C632" s="59">
        <v>-2.2727272727274261E-3</v>
      </c>
    </row>
    <row r="633" spans="1:3" x14ac:dyDescent="0.2">
      <c r="A633" s="53">
        <v>1923.01</v>
      </c>
      <c r="B633" s="53">
        <v>8.9</v>
      </c>
      <c r="C633" s="59">
        <v>1.3667425968109548E-2</v>
      </c>
    </row>
    <row r="634" spans="1:3" x14ac:dyDescent="0.2">
      <c r="A634" s="53">
        <v>1923.02</v>
      </c>
      <c r="B634" s="53">
        <v>9.2799999999999994</v>
      </c>
      <c r="C634" s="59">
        <v>4.2696629213482939E-2</v>
      </c>
    </row>
    <row r="635" spans="1:3" x14ac:dyDescent="0.2">
      <c r="A635" s="53">
        <v>1923.03</v>
      </c>
      <c r="B635" s="53">
        <v>9.43</v>
      </c>
      <c r="C635" s="59">
        <v>1.6163793103448398E-2</v>
      </c>
    </row>
    <row r="636" spans="1:3" x14ac:dyDescent="0.2">
      <c r="A636" s="53">
        <v>1923.04</v>
      </c>
      <c r="B636" s="53">
        <v>9.1</v>
      </c>
      <c r="C636" s="59">
        <v>-3.4994697773064742E-2</v>
      </c>
    </row>
    <row r="637" spans="1:3" x14ac:dyDescent="0.2">
      <c r="A637" s="53">
        <v>1923.05</v>
      </c>
      <c r="B637" s="53">
        <v>8.67</v>
      </c>
      <c r="C637" s="59">
        <v>-4.7252747252747196E-2</v>
      </c>
    </row>
    <row r="638" spans="1:3" x14ac:dyDescent="0.2">
      <c r="A638" s="53">
        <v>1923.06</v>
      </c>
      <c r="B638" s="53">
        <v>8.34</v>
      </c>
      <c r="C638" s="59">
        <v>-3.8062283737024249E-2</v>
      </c>
    </row>
    <row r="639" spans="1:3" x14ac:dyDescent="0.2">
      <c r="A639" s="53">
        <v>1923.07</v>
      </c>
      <c r="B639" s="53">
        <v>8.06</v>
      </c>
      <c r="C639" s="59">
        <v>-3.3573141486810454E-2</v>
      </c>
    </row>
    <row r="640" spans="1:3" x14ac:dyDescent="0.2">
      <c r="A640" s="53">
        <v>1923.08</v>
      </c>
      <c r="B640" s="53">
        <v>8.1</v>
      </c>
      <c r="C640" s="59">
        <v>4.9627791563273682E-3</v>
      </c>
    </row>
    <row r="641" spans="1:3" x14ac:dyDescent="0.2">
      <c r="A641" s="53">
        <v>1923.09</v>
      </c>
      <c r="B641" s="53">
        <v>8.15</v>
      </c>
      <c r="C641" s="59">
        <v>6.1728395061728669E-3</v>
      </c>
    </row>
    <row r="642" spans="1:3" x14ac:dyDescent="0.2">
      <c r="A642" s="53">
        <v>1923.1</v>
      </c>
      <c r="B642" s="53">
        <v>8.0299999999999994</v>
      </c>
      <c r="C642" s="59">
        <v>-1.4723926380368235E-2</v>
      </c>
    </row>
    <row r="643" spans="1:3" x14ac:dyDescent="0.2">
      <c r="A643" s="53">
        <v>1923.11</v>
      </c>
      <c r="B643" s="53">
        <v>8.27</v>
      </c>
      <c r="C643" s="59">
        <v>2.9887920298879322E-2</v>
      </c>
    </row>
    <row r="644" spans="1:3" x14ac:dyDescent="0.2">
      <c r="A644" s="53">
        <v>1923.12</v>
      </c>
      <c r="B644" s="53">
        <v>8.5500000000000007</v>
      </c>
      <c r="C644" s="59">
        <v>3.3857315598549098E-2</v>
      </c>
    </row>
    <row r="645" spans="1:3" x14ac:dyDescent="0.2">
      <c r="A645" s="53">
        <v>1924.01</v>
      </c>
      <c r="B645" s="53">
        <v>8.83</v>
      </c>
      <c r="C645" s="59">
        <v>3.274853801169586E-2</v>
      </c>
    </row>
    <row r="646" spans="1:3" x14ac:dyDescent="0.2">
      <c r="A646" s="53">
        <v>1924.02</v>
      </c>
      <c r="B646" s="53">
        <v>8.8699999999999992</v>
      </c>
      <c r="C646" s="59">
        <v>4.5300113250281715E-3</v>
      </c>
    </row>
    <row r="647" spans="1:3" x14ac:dyDescent="0.2">
      <c r="A647" s="53">
        <v>1924.03</v>
      </c>
      <c r="B647" s="53">
        <v>8.6999999999999993</v>
      </c>
      <c r="C647" s="59">
        <v>-1.916572717023679E-2</v>
      </c>
    </row>
    <row r="648" spans="1:3" x14ac:dyDescent="0.2">
      <c r="A648" s="53">
        <v>1924.04</v>
      </c>
      <c r="B648" s="53">
        <v>8.5</v>
      </c>
      <c r="C648" s="59">
        <v>-2.2988505747126409E-2</v>
      </c>
    </row>
    <row r="649" spans="1:3" x14ac:dyDescent="0.2">
      <c r="A649" s="53">
        <v>1924.05</v>
      </c>
      <c r="B649" s="53">
        <v>8.4700000000000006</v>
      </c>
      <c r="C649" s="59">
        <v>-3.529411764705781E-3</v>
      </c>
    </row>
    <row r="650" spans="1:3" x14ac:dyDescent="0.2">
      <c r="A650" s="53">
        <v>1924.06</v>
      </c>
      <c r="B650" s="53">
        <v>8.6300000000000008</v>
      </c>
      <c r="C650" s="59">
        <v>1.8890200708382432E-2</v>
      </c>
    </row>
    <row r="651" spans="1:3" x14ac:dyDescent="0.2">
      <c r="A651" s="53">
        <v>1924.07</v>
      </c>
      <c r="B651" s="53">
        <v>9.0299999999999994</v>
      </c>
      <c r="C651" s="59">
        <v>4.6349942062572147E-2</v>
      </c>
    </row>
    <row r="652" spans="1:3" x14ac:dyDescent="0.2">
      <c r="A652" s="53">
        <v>1924.08</v>
      </c>
      <c r="B652" s="53">
        <v>9.34</v>
      </c>
      <c r="C652" s="59">
        <v>3.4330011074197087E-2</v>
      </c>
    </row>
    <row r="653" spans="1:3" x14ac:dyDescent="0.2">
      <c r="A653" s="53">
        <v>1924.09</v>
      </c>
      <c r="B653" s="53">
        <v>9.25</v>
      </c>
      <c r="C653" s="59">
        <v>-9.6359743040684842E-3</v>
      </c>
    </row>
    <row r="654" spans="1:3" x14ac:dyDescent="0.2">
      <c r="A654" s="53">
        <v>1924.1</v>
      </c>
      <c r="B654" s="53">
        <v>9.1300000000000008</v>
      </c>
      <c r="C654" s="59">
        <v>-1.297297297297284E-2</v>
      </c>
    </row>
    <row r="655" spans="1:3" x14ac:dyDescent="0.2">
      <c r="A655" s="53">
        <v>1924.11</v>
      </c>
      <c r="B655" s="53">
        <v>9.64</v>
      </c>
      <c r="C655" s="59">
        <v>5.5859802847754603E-2</v>
      </c>
    </row>
    <row r="656" spans="1:3" x14ac:dyDescent="0.2">
      <c r="A656" s="53">
        <v>1924.12</v>
      </c>
      <c r="B656" s="53">
        <v>10.16</v>
      </c>
      <c r="C656" s="59">
        <v>5.3941908713692976E-2</v>
      </c>
    </row>
    <row r="657" spans="1:3" x14ac:dyDescent="0.2">
      <c r="A657" s="53">
        <v>1925.01</v>
      </c>
      <c r="B657" s="53">
        <v>10.58</v>
      </c>
      <c r="C657" s="59">
        <v>4.1338582677165281E-2</v>
      </c>
    </row>
    <row r="658" spans="1:3" x14ac:dyDescent="0.2">
      <c r="A658" s="53">
        <v>1925.02</v>
      </c>
      <c r="B658" s="53">
        <v>10.67</v>
      </c>
      <c r="C658" s="59">
        <v>8.5066162570888171E-3</v>
      </c>
    </row>
    <row r="659" spans="1:3" x14ac:dyDescent="0.2">
      <c r="A659" s="53">
        <v>1925.03</v>
      </c>
      <c r="B659" s="53">
        <v>10.39</v>
      </c>
      <c r="C659" s="59">
        <v>-2.6241799437675684E-2</v>
      </c>
    </row>
    <row r="660" spans="1:3" x14ac:dyDescent="0.2">
      <c r="A660" s="53">
        <v>1925.04</v>
      </c>
      <c r="B660" s="53">
        <v>10.28</v>
      </c>
      <c r="C660" s="59">
        <v>-1.0587102983638186E-2</v>
      </c>
    </row>
    <row r="661" spans="1:3" x14ac:dyDescent="0.2">
      <c r="A661" s="53">
        <v>1925.05</v>
      </c>
      <c r="B661" s="53">
        <v>10.61</v>
      </c>
      <c r="C661" s="59">
        <v>3.2101167315175205E-2</v>
      </c>
    </row>
    <row r="662" spans="1:3" x14ac:dyDescent="0.2">
      <c r="A662" s="53">
        <v>1925.06</v>
      </c>
      <c r="B662" s="53">
        <v>10.8</v>
      </c>
      <c r="C662" s="59">
        <v>1.7907634307257503E-2</v>
      </c>
    </row>
    <row r="663" spans="1:3" x14ac:dyDescent="0.2">
      <c r="A663" s="53">
        <v>1925.07</v>
      </c>
      <c r="B663" s="53">
        <v>11.1</v>
      </c>
      <c r="C663" s="59">
        <v>2.7777777777777679E-2</v>
      </c>
    </row>
    <row r="664" spans="1:3" x14ac:dyDescent="0.2">
      <c r="A664" s="53">
        <v>1925.08</v>
      </c>
      <c r="B664" s="53">
        <v>11.25</v>
      </c>
      <c r="C664" s="59">
        <v>1.3513513513513598E-2</v>
      </c>
    </row>
    <row r="665" spans="1:3" x14ac:dyDescent="0.2">
      <c r="A665" s="53">
        <v>1925.09</v>
      </c>
      <c r="B665" s="53">
        <v>11.51</v>
      </c>
      <c r="C665" s="59">
        <v>2.3111111111111082E-2</v>
      </c>
    </row>
    <row r="666" spans="1:3" x14ac:dyDescent="0.2">
      <c r="A666" s="53">
        <v>1925.1</v>
      </c>
      <c r="B666" s="53">
        <v>11.89</v>
      </c>
      <c r="C666" s="59">
        <v>3.3014769765421503E-2</v>
      </c>
    </row>
    <row r="667" spans="1:3" x14ac:dyDescent="0.2">
      <c r="A667" s="53">
        <v>1925.11</v>
      </c>
      <c r="B667" s="53">
        <v>12.26</v>
      </c>
      <c r="C667" s="59">
        <v>3.111858704793935E-2</v>
      </c>
    </row>
    <row r="668" spans="1:3" x14ac:dyDescent="0.2">
      <c r="A668" s="53">
        <v>1925.12</v>
      </c>
      <c r="B668" s="53">
        <v>12.46</v>
      </c>
      <c r="C668" s="59">
        <v>1.6313213703099683E-2</v>
      </c>
    </row>
    <row r="669" spans="1:3" x14ac:dyDescent="0.2">
      <c r="A669" s="53">
        <v>1926.01</v>
      </c>
      <c r="B669" s="53">
        <v>12.65</v>
      </c>
      <c r="C669" s="59">
        <v>1.5248796147672605E-2</v>
      </c>
    </row>
    <row r="670" spans="1:3" x14ac:dyDescent="0.2">
      <c r="A670" s="53">
        <v>1926.02</v>
      </c>
      <c r="B670" s="53">
        <v>12.67</v>
      </c>
      <c r="C670" s="59">
        <v>1.5810276679841806E-3</v>
      </c>
    </row>
    <row r="671" spans="1:3" x14ac:dyDescent="0.2">
      <c r="A671" s="53">
        <v>1926.03</v>
      </c>
      <c r="B671" s="53">
        <v>11.81</v>
      </c>
      <c r="C671" s="59">
        <v>-6.7876874506708762E-2</v>
      </c>
    </row>
    <row r="672" spans="1:3" x14ac:dyDescent="0.2">
      <c r="A672" s="53">
        <v>1926.04</v>
      </c>
      <c r="B672" s="53">
        <v>11.48</v>
      </c>
      <c r="C672" s="59">
        <v>-2.7942421676545259E-2</v>
      </c>
    </row>
    <row r="673" spans="1:3" x14ac:dyDescent="0.2">
      <c r="A673" s="53">
        <v>1926.05</v>
      </c>
      <c r="B673" s="53">
        <v>11.56</v>
      </c>
      <c r="C673" s="59">
        <v>6.9686411149825211E-3</v>
      </c>
    </row>
    <row r="674" spans="1:3" x14ac:dyDescent="0.2">
      <c r="A674" s="53">
        <v>1926.06</v>
      </c>
      <c r="B674" s="53">
        <v>12.11</v>
      </c>
      <c r="C674" s="59">
        <v>4.7577854671280173E-2</v>
      </c>
    </row>
    <row r="675" spans="1:3" x14ac:dyDescent="0.2">
      <c r="A675" s="53">
        <v>1926.07</v>
      </c>
      <c r="B675" s="53">
        <v>12.62</v>
      </c>
      <c r="C675" s="59">
        <v>4.2113955408753068E-2</v>
      </c>
    </row>
    <row r="676" spans="1:3" x14ac:dyDescent="0.2">
      <c r="A676" s="53">
        <v>1926.08</v>
      </c>
      <c r="B676" s="53">
        <v>13.12</v>
      </c>
      <c r="C676" s="59">
        <v>3.961965134706813E-2</v>
      </c>
    </row>
    <row r="677" spans="1:3" x14ac:dyDescent="0.2">
      <c r="A677" s="53">
        <v>1926.09</v>
      </c>
      <c r="B677" s="53">
        <v>13.32</v>
      </c>
      <c r="C677" s="59">
        <v>1.5243902439024515E-2</v>
      </c>
    </row>
    <row r="678" spans="1:3" x14ac:dyDescent="0.2">
      <c r="A678" s="53">
        <v>1926.1</v>
      </c>
      <c r="B678" s="53">
        <v>13.02</v>
      </c>
      <c r="C678" s="59">
        <v>-2.2522522522522626E-2</v>
      </c>
    </row>
    <row r="679" spans="1:3" x14ac:dyDescent="0.2">
      <c r="A679" s="53">
        <v>1926.11</v>
      </c>
      <c r="B679" s="53">
        <v>13.19</v>
      </c>
      <c r="C679" s="59">
        <v>1.3056835637480724E-2</v>
      </c>
    </row>
    <row r="680" spans="1:3" x14ac:dyDescent="0.2">
      <c r="A680" s="53">
        <v>1926.12</v>
      </c>
      <c r="B680" s="53">
        <v>13.49</v>
      </c>
      <c r="C680" s="59">
        <v>2.2744503411675554E-2</v>
      </c>
    </row>
    <row r="681" spans="1:3" x14ac:dyDescent="0.2">
      <c r="A681" s="53">
        <v>1927.01</v>
      </c>
      <c r="B681" s="53">
        <v>13.4</v>
      </c>
      <c r="C681" s="59">
        <v>-6.6716085989622087E-3</v>
      </c>
    </row>
    <row r="682" spans="1:3" x14ac:dyDescent="0.2">
      <c r="A682" s="53">
        <v>1927.02</v>
      </c>
      <c r="B682" s="53">
        <v>13.66</v>
      </c>
      <c r="C682" s="59">
        <v>1.9402985074626899E-2</v>
      </c>
    </row>
    <row r="683" spans="1:3" x14ac:dyDescent="0.2">
      <c r="A683" s="53">
        <v>1927.03</v>
      </c>
      <c r="B683" s="53">
        <v>13.87</v>
      </c>
      <c r="C683" s="59">
        <v>1.5373352855051259E-2</v>
      </c>
    </row>
    <row r="684" spans="1:3" x14ac:dyDescent="0.2">
      <c r="A684" s="53">
        <v>1927.04</v>
      </c>
      <c r="B684" s="53">
        <v>14.21</v>
      </c>
      <c r="C684" s="59">
        <v>2.4513338139870333E-2</v>
      </c>
    </row>
    <row r="685" spans="1:3" x14ac:dyDescent="0.2">
      <c r="A685" s="53">
        <v>1927.05</v>
      </c>
      <c r="B685" s="53">
        <v>14.7</v>
      </c>
      <c r="C685" s="59">
        <v>3.4482758620689502E-2</v>
      </c>
    </row>
    <row r="686" spans="1:3" x14ac:dyDescent="0.2">
      <c r="A686" s="53">
        <v>1927.06</v>
      </c>
      <c r="B686" s="53">
        <v>14.89</v>
      </c>
      <c r="C686" s="59">
        <v>1.2925170068027292E-2</v>
      </c>
    </row>
    <row r="687" spans="1:3" x14ac:dyDescent="0.2">
      <c r="A687" s="53">
        <v>1927.07</v>
      </c>
      <c r="B687" s="53">
        <v>15.22</v>
      </c>
      <c r="C687" s="59">
        <v>2.2162525184687754E-2</v>
      </c>
    </row>
    <row r="688" spans="1:3" x14ac:dyDescent="0.2">
      <c r="A688" s="53">
        <v>1927.08</v>
      </c>
      <c r="B688" s="53">
        <v>16.03</v>
      </c>
      <c r="C688" s="59">
        <v>5.3219448094612432E-2</v>
      </c>
    </row>
    <row r="689" spans="1:3" x14ac:dyDescent="0.2">
      <c r="A689" s="53">
        <v>1927.09</v>
      </c>
      <c r="B689" s="53">
        <v>16.940000000000001</v>
      </c>
      <c r="C689" s="59">
        <v>5.6768558951965087E-2</v>
      </c>
    </row>
    <row r="690" spans="1:3" x14ac:dyDescent="0.2">
      <c r="A690" s="53">
        <v>1927.1</v>
      </c>
      <c r="B690" s="53">
        <v>16.68</v>
      </c>
      <c r="C690" s="59">
        <v>-1.5348288075560879E-2</v>
      </c>
    </row>
    <row r="691" spans="1:3" x14ac:dyDescent="0.2">
      <c r="A691" s="53">
        <v>1927.11</v>
      </c>
      <c r="B691" s="53">
        <v>17.059999999999999</v>
      </c>
      <c r="C691" s="59">
        <v>2.278177458033559E-2</v>
      </c>
    </row>
    <row r="692" spans="1:3" x14ac:dyDescent="0.2">
      <c r="A692" s="53">
        <v>1927.12</v>
      </c>
      <c r="B692" s="53">
        <v>17.46</v>
      </c>
      <c r="C692" s="59">
        <v>2.3446658851113744E-2</v>
      </c>
    </row>
    <row r="693" spans="1:3" x14ac:dyDescent="0.2">
      <c r="A693" s="53">
        <v>1928.01</v>
      </c>
      <c r="B693" s="53">
        <v>17.53</v>
      </c>
      <c r="C693" s="59">
        <v>4.0091638029782217E-3</v>
      </c>
    </row>
    <row r="694" spans="1:3" x14ac:dyDescent="0.2">
      <c r="A694" s="53">
        <v>1928.02</v>
      </c>
      <c r="B694" s="53">
        <v>17.32</v>
      </c>
      <c r="C694" s="59">
        <v>-1.197946377638337E-2</v>
      </c>
    </row>
    <row r="695" spans="1:3" x14ac:dyDescent="0.2">
      <c r="A695" s="53">
        <v>1928.03</v>
      </c>
      <c r="B695" s="53">
        <v>18.25</v>
      </c>
      <c r="C695" s="59">
        <v>5.3695150115473433E-2</v>
      </c>
    </row>
    <row r="696" spans="1:3" x14ac:dyDescent="0.2">
      <c r="A696" s="53">
        <v>1928.04</v>
      </c>
      <c r="B696" s="53">
        <v>19.399999999999999</v>
      </c>
      <c r="C696" s="59">
        <v>6.3013698630136838E-2</v>
      </c>
    </row>
    <row r="697" spans="1:3" x14ac:dyDescent="0.2">
      <c r="A697" s="53">
        <v>1928.05</v>
      </c>
      <c r="B697" s="53">
        <v>20</v>
      </c>
      <c r="C697" s="59">
        <v>3.0927835051546504E-2</v>
      </c>
    </row>
    <row r="698" spans="1:3" x14ac:dyDescent="0.2">
      <c r="A698" s="53">
        <v>1928.06</v>
      </c>
      <c r="B698" s="53">
        <v>19.02</v>
      </c>
      <c r="C698" s="59">
        <v>-4.9000000000000044E-2</v>
      </c>
    </row>
    <row r="699" spans="1:3" x14ac:dyDescent="0.2">
      <c r="A699" s="53">
        <v>1928.07</v>
      </c>
      <c r="B699" s="53">
        <v>19.16</v>
      </c>
      <c r="C699" s="59">
        <v>7.3606729758148859E-3</v>
      </c>
    </row>
    <row r="700" spans="1:3" x14ac:dyDescent="0.2">
      <c r="A700" s="53">
        <v>1928.08</v>
      </c>
      <c r="B700" s="53">
        <v>19.78</v>
      </c>
      <c r="C700" s="59">
        <v>3.235908141962418E-2</v>
      </c>
    </row>
    <row r="701" spans="1:3" x14ac:dyDescent="0.2">
      <c r="A701" s="53">
        <v>1928.09</v>
      </c>
      <c r="B701" s="53">
        <v>21.17</v>
      </c>
      <c r="C701" s="59">
        <v>7.0273003033367143E-2</v>
      </c>
    </row>
    <row r="702" spans="1:3" x14ac:dyDescent="0.2">
      <c r="A702" s="53">
        <v>1928.1</v>
      </c>
      <c r="B702" s="53">
        <v>21.6</v>
      </c>
      <c r="C702" s="59">
        <v>2.0311761927255478E-2</v>
      </c>
    </row>
    <row r="703" spans="1:3" x14ac:dyDescent="0.2">
      <c r="A703" s="53">
        <v>1928.11</v>
      </c>
      <c r="B703" s="53">
        <v>23.06</v>
      </c>
      <c r="C703" s="59">
        <v>6.7592592592592426E-2</v>
      </c>
    </row>
    <row r="704" spans="1:3" x14ac:dyDescent="0.2">
      <c r="A704" s="53">
        <v>1928.12</v>
      </c>
      <c r="B704" s="53">
        <v>23.15</v>
      </c>
      <c r="C704" s="59">
        <v>3.9028620988725837E-3</v>
      </c>
    </row>
    <row r="705" spans="1:3" x14ac:dyDescent="0.2">
      <c r="A705" s="53">
        <v>1929.01</v>
      </c>
      <c r="B705" s="53">
        <v>24.86</v>
      </c>
      <c r="C705" s="59">
        <v>7.3866090712743082E-2</v>
      </c>
    </row>
    <row r="706" spans="1:3" x14ac:dyDescent="0.2">
      <c r="A706" s="53">
        <v>1929.02</v>
      </c>
      <c r="B706" s="53">
        <v>24.99</v>
      </c>
      <c r="C706" s="59">
        <v>5.2292839903458344E-3</v>
      </c>
    </row>
    <row r="707" spans="1:3" x14ac:dyDescent="0.2">
      <c r="A707" s="53">
        <v>1929.03</v>
      </c>
      <c r="B707" s="53">
        <v>25.43</v>
      </c>
      <c r="C707" s="59">
        <v>1.7607042817126883E-2</v>
      </c>
    </row>
    <row r="708" spans="1:3" x14ac:dyDescent="0.2">
      <c r="A708" s="53">
        <v>1929.04</v>
      </c>
      <c r="B708" s="53">
        <v>25.28</v>
      </c>
      <c r="C708" s="59">
        <v>-5.8985450255603089E-3</v>
      </c>
    </row>
    <row r="709" spans="1:3" x14ac:dyDescent="0.2">
      <c r="A709" s="53">
        <v>1929.05</v>
      </c>
      <c r="B709" s="53">
        <v>25.66</v>
      </c>
      <c r="C709" s="59">
        <v>1.5031645569620222E-2</v>
      </c>
    </row>
    <row r="710" spans="1:3" x14ac:dyDescent="0.2">
      <c r="A710" s="53">
        <v>1929.06</v>
      </c>
      <c r="B710" s="53">
        <v>26.15</v>
      </c>
      <c r="C710" s="59">
        <v>1.9095869056897863E-2</v>
      </c>
    </row>
    <row r="711" spans="1:3" x14ac:dyDescent="0.2">
      <c r="A711" s="53">
        <v>1929.07</v>
      </c>
      <c r="B711" s="53">
        <v>28.48</v>
      </c>
      <c r="C711" s="59">
        <v>8.9101338432122423E-2</v>
      </c>
    </row>
    <row r="712" spans="1:3" x14ac:dyDescent="0.2">
      <c r="A712" s="53">
        <v>1929.08</v>
      </c>
      <c r="B712" s="53">
        <v>30.1</v>
      </c>
      <c r="C712" s="59">
        <v>5.688202247191021E-2</v>
      </c>
    </row>
    <row r="713" spans="1:3" x14ac:dyDescent="0.2">
      <c r="A713" s="53">
        <v>1929.09</v>
      </c>
      <c r="B713" s="53">
        <v>31.3</v>
      </c>
      <c r="C713" s="59">
        <v>3.9867109634551534E-2</v>
      </c>
    </row>
    <row r="714" spans="1:3" x14ac:dyDescent="0.2">
      <c r="A714" s="53">
        <v>1929.1</v>
      </c>
      <c r="B714" s="53">
        <v>27.99</v>
      </c>
      <c r="C714" s="59">
        <v>-0.10575079872204485</v>
      </c>
    </row>
    <row r="715" spans="1:3" x14ac:dyDescent="0.2">
      <c r="A715" s="53">
        <v>1929.11</v>
      </c>
      <c r="B715" s="53">
        <v>20.58</v>
      </c>
      <c r="C715" s="59">
        <v>-0.26473740621650588</v>
      </c>
    </row>
    <row r="716" spans="1:3" x14ac:dyDescent="0.2">
      <c r="A716" s="53">
        <v>1929.12</v>
      </c>
      <c r="B716" s="53">
        <v>21.4</v>
      </c>
      <c r="C716" s="59">
        <v>3.9844509232264347E-2</v>
      </c>
    </row>
    <row r="717" spans="1:3" x14ac:dyDescent="0.2">
      <c r="A717" s="53">
        <v>1930.01</v>
      </c>
      <c r="B717" s="53">
        <v>21.71</v>
      </c>
      <c r="C717" s="59">
        <v>1.4485981308411278E-2</v>
      </c>
    </row>
    <row r="718" spans="1:3" x14ac:dyDescent="0.2">
      <c r="A718" s="53">
        <v>1930.02</v>
      </c>
      <c r="B718" s="53">
        <v>23.07</v>
      </c>
      <c r="C718" s="59">
        <v>6.2643942883463755E-2</v>
      </c>
    </row>
    <row r="719" spans="1:3" x14ac:dyDescent="0.2">
      <c r="A719" s="53">
        <v>1930.03</v>
      </c>
      <c r="B719" s="53">
        <v>23.94</v>
      </c>
      <c r="C719" s="59">
        <v>3.7711313394018342E-2</v>
      </c>
    </row>
    <row r="720" spans="1:3" x14ac:dyDescent="0.2">
      <c r="A720" s="53">
        <v>1930.04</v>
      </c>
      <c r="B720" s="53">
        <v>25.46</v>
      </c>
      <c r="C720" s="59">
        <v>6.3492063492063489E-2</v>
      </c>
    </row>
    <row r="721" spans="1:3" x14ac:dyDescent="0.2">
      <c r="A721" s="53">
        <v>1930.05</v>
      </c>
      <c r="B721" s="53">
        <v>23.94</v>
      </c>
      <c r="C721" s="59">
        <v>-5.9701492537313383E-2</v>
      </c>
    </row>
    <row r="722" spans="1:3" x14ac:dyDescent="0.2">
      <c r="A722" s="53">
        <v>1930.06</v>
      </c>
      <c r="B722" s="53">
        <v>21.52</v>
      </c>
      <c r="C722" s="59">
        <v>-0.10108604845446956</v>
      </c>
    </row>
    <row r="723" spans="1:3" x14ac:dyDescent="0.2">
      <c r="A723" s="53">
        <v>1930.07</v>
      </c>
      <c r="B723" s="53">
        <v>21.06</v>
      </c>
      <c r="C723" s="59">
        <v>-2.1375464684014855E-2</v>
      </c>
    </row>
    <row r="724" spans="1:3" x14ac:dyDescent="0.2">
      <c r="A724" s="53">
        <v>1930.08</v>
      </c>
      <c r="B724" s="53">
        <v>20.79</v>
      </c>
      <c r="C724" s="59">
        <v>-1.2820512820512775E-2</v>
      </c>
    </row>
    <row r="725" spans="1:3" x14ac:dyDescent="0.2">
      <c r="A725" s="53">
        <v>1930.09</v>
      </c>
      <c r="B725" s="53">
        <v>20.78</v>
      </c>
      <c r="C725" s="59">
        <v>-4.8100048100041537E-4</v>
      </c>
    </row>
    <row r="726" spans="1:3" x14ac:dyDescent="0.2">
      <c r="A726" s="53">
        <v>1930.1</v>
      </c>
      <c r="B726" s="53">
        <v>17.920000000000002</v>
      </c>
      <c r="C726" s="59">
        <v>-0.13763233878729542</v>
      </c>
    </row>
    <row r="727" spans="1:3" x14ac:dyDescent="0.2">
      <c r="A727" s="53">
        <v>1930.11</v>
      </c>
      <c r="B727" s="53">
        <v>16.62</v>
      </c>
      <c r="C727" s="59">
        <v>-7.2544642857142905E-2</v>
      </c>
    </row>
    <row r="728" spans="1:3" x14ac:dyDescent="0.2">
      <c r="A728" s="53">
        <v>1930.12</v>
      </c>
      <c r="B728" s="53">
        <v>15.51</v>
      </c>
      <c r="C728" s="59">
        <v>-6.6787003610108364E-2</v>
      </c>
    </row>
    <row r="729" spans="1:3" x14ac:dyDescent="0.2">
      <c r="A729" s="53">
        <v>1931.01</v>
      </c>
      <c r="B729" s="53">
        <v>15.98</v>
      </c>
      <c r="C729" s="59">
        <v>3.0303030303030276E-2</v>
      </c>
    </row>
    <row r="730" spans="1:3" x14ac:dyDescent="0.2">
      <c r="A730" s="53">
        <v>1931.02</v>
      </c>
      <c r="B730" s="53">
        <v>17.2</v>
      </c>
      <c r="C730" s="59">
        <v>7.6345431789737184E-2</v>
      </c>
    </row>
    <row r="731" spans="1:3" x14ac:dyDescent="0.2">
      <c r="A731" s="53">
        <v>1931.03</v>
      </c>
      <c r="B731" s="53">
        <v>17.53</v>
      </c>
      <c r="C731" s="59">
        <v>1.918604651162803E-2</v>
      </c>
    </row>
    <row r="732" spans="1:3" x14ac:dyDescent="0.2">
      <c r="A732" s="53">
        <v>1931.04</v>
      </c>
      <c r="B732" s="53">
        <v>15.86</v>
      </c>
      <c r="C732" s="59">
        <v>-9.5265259555048609E-2</v>
      </c>
    </row>
    <row r="733" spans="1:3" x14ac:dyDescent="0.2">
      <c r="A733" s="53">
        <v>1931.05</v>
      </c>
      <c r="B733" s="53">
        <v>14.33</v>
      </c>
      <c r="C733" s="59">
        <v>-9.6469104665825922E-2</v>
      </c>
    </row>
    <row r="734" spans="1:3" x14ac:dyDescent="0.2">
      <c r="A734" s="53">
        <v>1931.06</v>
      </c>
      <c r="B734" s="53">
        <v>13.87</v>
      </c>
      <c r="C734" s="59">
        <v>-3.2100488485694356E-2</v>
      </c>
    </row>
    <row r="735" spans="1:3" x14ac:dyDescent="0.2">
      <c r="A735" s="53">
        <v>1931.07</v>
      </c>
      <c r="B735" s="53">
        <v>14.33</v>
      </c>
      <c r="C735" s="59">
        <v>3.316510454217747E-2</v>
      </c>
    </row>
    <row r="736" spans="1:3" x14ac:dyDescent="0.2">
      <c r="A736" s="53">
        <v>1931.08</v>
      </c>
      <c r="B736" s="53">
        <v>13.9</v>
      </c>
      <c r="C736" s="59">
        <v>-3.000697836706212E-2</v>
      </c>
    </row>
    <row r="737" spans="1:3" x14ac:dyDescent="0.2">
      <c r="A737" s="53">
        <v>1931.09</v>
      </c>
      <c r="B737" s="53">
        <v>11.83</v>
      </c>
      <c r="C737" s="59">
        <v>-0.1489208633093525</v>
      </c>
    </row>
    <row r="738" spans="1:3" x14ac:dyDescent="0.2">
      <c r="A738" s="53">
        <v>1931.1</v>
      </c>
      <c r="B738" s="53">
        <v>10.25</v>
      </c>
      <c r="C738" s="59">
        <v>-0.13355874894336428</v>
      </c>
    </row>
    <row r="739" spans="1:3" x14ac:dyDescent="0.2">
      <c r="A739" s="53">
        <v>1931.11</v>
      </c>
      <c r="B739" s="53">
        <v>10.39</v>
      </c>
      <c r="C739" s="59">
        <v>1.3658536585365866E-2</v>
      </c>
    </row>
    <row r="740" spans="1:3" x14ac:dyDescent="0.2">
      <c r="A740" s="53">
        <v>1931.12</v>
      </c>
      <c r="B740" s="53">
        <v>8.44</v>
      </c>
      <c r="C740" s="59">
        <v>-0.18768046198267574</v>
      </c>
    </row>
    <row r="741" spans="1:3" x14ac:dyDescent="0.2">
      <c r="A741" s="53">
        <v>1932.01</v>
      </c>
      <c r="B741" s="53">
        <v>8.3000000000000007</v>
      </c>
      <c r="C741" s="59">
        <v>-1.6587677725118377E-2</v>
      </c>
    </row>
    <row r="742" spans="1:3" x14ac:dyDescent="0.2">
      <c r="A742" s="53">
        <v>1932.02</v>
      </c>
      <c r="B742" s="53">
        <v>8.23</v>
      </c>
      <c r="C742" s="59">
        <v>-8.4337349397590744E-3</v>
      </c>
    </row>
    <row r="743" spans="1:3" x14ac:dyDescent="0.2">
      <c r="A743" s="53">
        <v>1932.03</v>
      </c>
      <c r="B743" s="53">
        <v>8.26</v>
      </c>
      <c r="C743" s="59">
        <v>3.6452004860265674E-3</v>
      </c>
    </row>
    <row r="744" spans="1:3" x14ac:dyDescent="0.2">
      <c r="A744" s="53">
        <v>1932.04</v>
      </c>
      <c r="B744" s="53">
        <v>6.28</v>
      </c>
      <c r="C744" s="59">
        <v>-0.23970944309927356</v>
      </c>
    </row>
    <row r="745" spans="1:3" x14ac:dyDescent="0.2">
      <c r="A745" s="53">
        <v>1932.05</v>
      </c>
      <c r="B745" s="53">
        <v>5.51</v>
      </c>
      <c r="C745" s="59">
        <v>-0.12261146496815289</v>
      </c>
    </row>
    <row r="746" spans="1:3" x14ac:dyDescent="0.2">
      <c r="A746" s="53">
        <v>1932.06</v>
      </c>
      <c r="B746" s="53">
        <v>4.7699999999999996</v>
      </c>
      <c r="C746" s="59">
        <v>-0.1343012704174229</v>
      </c>
    </row>
    <row r="747" spans="1:3" x14ac:dyDescent="0.2">
      <c r="A747" s="53">
        <v>1932.07</v>
      </c>
      <c r="B747" s="53">
        <v>5.01</v>
      </c>
      <c r="C747" s="59">
        <v>5.031446540880502E-2</v>
      </c>
    </row>
    <row r="748" spans="1:3" x14ac:dyDescent="0.2">
      <c r="A748" s="53">
        <v>1932.08</v>
      </c>
      <c r="B748" s="53">
        <v>7.53</v>
      </c>
      <c r="C748" s="59">
        <v>0.50299401197604809</v>
      </c>
    </row>
    <row r="749" spans="1:3" x14ac:dyDescent="0.2">
      <c r="A749" s="53">
        <v>1932.09</v>
      </c>
      <c r="B749" s="53">
        <v>8.26</v>
      </c>
      <c r="C749" s="59">
        <v>9.6945551128817975E-2</v>
      </c>
    </row>
    <row r="750" spans="1:3" x14ac:dyDescent="0.2">
      <c r="A750" s="53">
        <v>1932.1</v>
      </c>
      <c r="B750" s="53">
        <v>7.12</v>
      </c>
      <c r="C750" s="59">
        <v>-0.13801452784503632</v>
      </c>
    </row>
    <row r="751" spans="1:3" x14ac:dyDescent="0.2">
      <c r="A751" s="53">
        <v>1932.11</v>
      </c>
      <c r="B751" s="53">
        <v>7.05</v>
      </c>
      <c r="C751" s="59">
        <v>-9.8314606741572996E-3</v>
      </c>
    </row>
    <row r="752" spans="1:3" x14ac:dyDescent="0.2">
      <c r="A752" s="53">
        <v>1932.12</v>
      </c>
      <c r="B752" s="53">
        <v>6.82</v>
      </c>
      <c r="C752" s="59">
        <v>-3.2624113475177241E-2</v>
      </c>
    </row>
    <row r="753" spans="1:3" x14ac:dyDescent="0.2">
      <c r="A753" s="53">
        <v>1933.01</v>
      </c>
      <c r="B753" s="53">
        <v>7.09</v>
      </c>
      <c r="C753" s="59">
        <v>3.9589442815249232E-2</v>
      </c>
    </row>
    <row r="754" spans="1:3" x14ac:dyDescent="0.2">
      <c r="A754" s="53">
        <v>1933.02</v>
      </c>
      <c r="B754" s="53">
        <v>6.25</v>
      </c>
      <c r="C754" s="59">
        <v>-0.11847672778561347</v>
      </c>
    </row>
    <row r="755" spans="1:3" x14ac:dyDescent="0.2">
      <c r="A755" s="53">
        <v>1933.03</v>
      </c>
      <c r="B755" s="53">
        <v>6.23</v>
      </c>
      <c r="C755" s="59">
        <v>-3.1999999999999806E-3</v>
      </c>
    </row>
    <row r="756" spans="1:3" x14ac:dyDescent="0.2">
      <c r="A756" s="53">
        <v>1933.04</v>
      </c>
      <c r="B756" s="53">
        <v>6.89</v>
      </c>
      <c r="C756" s="59">
        <v>0.10593900481540919</v>
      </c>
    </row>
    <row r="757" spans="1:3" x14ac:dyDescent="0.2">
      <c r="A757" s="53">
        <v>1933.05</v>
      </c>
      <c r="B757" s="53">
        <v>8.8699999999999992</v>
      </c>
      <c r="C757" s="59">
        <v>0.28737300435413649</v>
      </c>
    </row>
    <row r="758" spans="1:3" x14ac:dyDescent="0.2">
      <c r="A758" s="53">
        <v>1933.06</v>
      </c>
      <c r="B758" s="53">
        <v>10.39</v>
      </c>
      <c r="C758" s="59">
        <v>0.17136414881623474</v>
      </c>
    </row>
    <row r="759" spans="1:3" x14ac:dyDescent="0.2">
      <c r="A759" s="53">
        <v>1933.07</v>
      </c>
      <c r="B759" s="53">
        <v>11.23</v>
      </c>
      <c r="C759" s="59">
        <v>8.0846968238690975E-2</v>
      </c>
    </row>
    <row r="760" spans="1:3" x14ac:dyDescent="0.2">
      <c r="A760" s="53">
        <v>1933.08</v>
      </c>
      <c r="B760" s="53">
        <v>10.67</v>
      </c>
      <c r="C760" s="59">
        <v>-4.9866429207479968E-2</v>
      </c>
    </row>
    <row r="761" spans="1:3" x14ac:dyDescent="0.2">
      <c r="A761" s="53">
        <v>1933.09</v>
      </c>
      <c r="B761" s="53">
        <v>10.58</v>
      </c>
      <c r="C761" s="59">
        <v>-8.434864104967188E-3</v>
      </c>
    </row>
    <row r="762" spans="1:3" x14ac:dyDescent="0.2">
      <c r="A762" s="53">
        <v>1933.1</v>
      </c>
      <c r="B762" s="53">
        <v>9.5500000000000007</v>
      </c>
      <c r="C762" s="59">
        <v>-9.7353497164461178E-2</v>
      </c>
    </row>
    <row r="763" spans="1:3" x14ac:dyDescent="0.2">
      <c r="A763" s="53">
        <v>1933.11</v>
      </c>
      <c r="B763" s="53">
        <v>9.7799999999999994</v>
      </c>
      <c r="C763" s="59">
        <v>2.4083769633507668E-2</v>
      </c>
    </row>
    <row r="764" spans="1:3" x14ac:dyDescent="0.2">
      <c r="A764" s="53">
        <v>1933.12</v>
      </c>
      <c r="B764" s="53">
        <v>9.9700000000000006</v>
      </c>
      <c r="C764" s="59">
        <v>1.9427402862985721E-2</v>
      </c>
    </row>
    <row r="765" spans="1:3" x14ac:dyDescent="0.2">
      <c r="A765" s="53">
        <v>1934.01</v>
      </c>
      <c r="B765" s="53">
        <v>10.54</v>
      </c>
      <c r="C765" s="59">
        <v>5.7171514543630675E-2</v>
      </c>
    </row>
    <row r="766" spans="1:3" x14ac:dyDescent="0.2">
      <c r="A766" s="53">
        <v>1934.02</v>
      </c>
      <c r="B766" s="53">
        <v>11.32</v>
      </c>
      <c r="C766" s="59">
        <v>7.4003795066413858E-2</v>
      </c>
    </row>
    <row r="767" spans="1:3" x14ac:dyDescent="0.2">
      <c r="A767" s="53">
        <v>1934.03</v>
      </c>
      <c r="B767" s="53">
        <v>10.74</v>
      </c>
      <c r="C767" s="59">
        <v>-5.1236749116607805E-2</v>
      </c>
    </row>
    <row r="768" spans="1:3" x14ac:dyDescent="0.2">
      <c r="A768" s="53">
        <v>1934.04</v>
      </c>
      <c r="B768" s="53">
        <v>10.92</v>
      </c>
      <c r="C768" s="59">
        <v>1.6759776536312776E-2</v>
      </c>
    </row>
    <row r="769" spans="1:3" x14ac:dyDescent="0.2">
      <c r="A769" s="53">
        <v>1934.05</v>
      </c>
      <c r="B769" s="53">
        <v>9.81</v>
      </c>
      <c r="C769" s="59">
        <v>-0.10164835164835162</v>
      </c>
    </row>
    <row r="770" spans="1:3" x14ac:dyDescent="0.2">
      <c r="A770" s="53">
        <v>1934.06</v>
      </c>
      <c r="B770" s="53">
        <v>9.94</v>
      </c>
      <c r="C770" s="59">
        <v>1.3251783893985625E-2</v>
      </c>
    </row>
    <row r="771" spans="1:3" x14ac:dyDescent="0.2">
      <c r="A771" s="53">
        <v>1934.07</v>
      </c>
      <c r="B771" s="53">
        <v>9.4700000000000006</v>
      </c>
      <c r="C771" s="59">
        <v>-4.7283702213279599E-2</v>
      </c>
    </row>
    <row r="772" spans="1:3" x14ac:dyDescent="0.2">
      <c r="A772" s="53">
        <v>1934.08</v>
      </c>
      <c r="B772" s="53">
        <v>9.1</v>
      </c>
      <c r="C772" s="59">
        <v>-3.9070749736008548E-2</v>
      </c>
    </row>
    <row r="773" spans="1:3" x14ac:dyDescent="0.2">
      <c r="A773" s="53">
        <v>1934.09</v>
      </c>
      <c r="B773" s="53">
        <v>8.8800000000000008</v>
      </c>
      <c r="C773" s="59">
        <v>-2.417582417582409E-2</v>
      </c>
    </row>
    <row r="774" spans="1:3" x14ac:dyDescent="0.2">
      <c r="A774" s="53">
        <v>1934.1</v>
      </c>
      <c r="B774" s="53">
        <v>8.9499999999999993</v>
      </c>
      <c r="C774" s="59">
        <v>7.8828828828827469E-3</v>
      </c>
    </row>
    <row r="775" spans="1:3" x14ac:dyDescent="0.2">
      <c r="A775" s="53">
        <v>1934.11</v>
      </c>
      <c r="B775" s="53">
        <v>9.1999999999999993</v>
      </c>
      <c r="C775" s="59">
        <v>2.7932960893854775E-2</v>
      </c>
    </row>
    <row r="776" spans="1:3" x14ac:dyDescent="0.2">
      <c r="A776" s="53">
        <v>1934.12</v>
      </c>
      <c r="B776" s="53">
        <v>9.26</v>
      </c>
      <c r="C776" s="59">
        <v>6.521739130434856E-3</v>
      </c>
    </row>
    <row r="777" spans="1:3" x14ac:dyDescent="0.2">
      <c r="A777" s="53">
        <v>1935.01</v>
      </c>
      <c r="B777" s="53">
        <v>9.26</v>
      </c>
      <c r="C777" s="59">
        <v>0</v>
      </c>
    </row>
    <row r="778" spans="1:3" x14ac:dyDescent="0.2">
      <c r="A778" s="53">
        <v>1935.02</v>
      </c>
      <c r="B778" s="53">
        <v>8.98</v>
      </c>
      <c r="C778" s="59">
        <v>-3.0237580993520474E-2</v>
      </c>
    </row>
    <row r="779" spans="1:3" x14ac:dyDescent="0.2">
      <c r="A779" s="53">
        <v>1935.03</v>
      </c>
      <c r="B779" s="53">
        <v>8.41</v>
      </c>
      <c r="C779" s="59">
        <v>-6.3474387527839626E-2</v>
      </c>
    </row>
    <row r="780" spans="1:3" x14ac:dyDescent="0.2">
      <c r="A780" s="53">
        <v>1935.04</v>
      </c>
      <c r="B780" s="53">
        <v>9.0399999999999991</v>
      </c>
      <c r="C780" s="59">
        <v>7.4910820451842941E-2</v>
      </c>
    </row>
    <row r="781" spans="1:3" x14ac:dyDescent="0.2">
      <c r="A781" s="53">
        <v>1935.05</v>
      </c>
      <c r="B781" s="53">
        <v>9.75</v>
      </c>
      <c r="C781" s="59">
        <v>7.8539823008849652E-2</v>
      </c>
    </row>
    <row r="782" spans="1:3" x14ac:dyDescent="0.2">
      <c r="A782" s="53">
        <v>1935.06</v>
      </c>
      <c r="B782" s="53">
        <v>10.119999999999999</v>
      </c>
      <c r="C782" s="59">
        <v>3.7948717948717903E-2</v>
      </c>
    </row>
    <row r="783" spans="1:3" x14ac:dyDescent="0.2">
      <c r="A783" s="53">
        <v>1935.07</v>
      </c>
      <c r="B783" s="53">
        <v>10.65</v>
      </c>
      <c r="C783" s="59">
        <v>5.2371541501976315E-2</v>
      </c>
    </row>
    <row r="784" spans="1:3" x14ac:dyDescent="0.2">
      <c r="A784" s="53">
        <v>1935.08</v>
      </c>
      <c r="B784" s="53">
        <v>11.37</v>
      </c>
      <c r="C784" s="59">
        <v>6.7605633802816811E-2</v>
      </c>
    </row>
    <row r="785" spans="1:3" x14ac:dyDescent="0.2">
      <c r="A785" s="53">
        <v>1935.09</v>
      </c>
      <c r="B785" s="53">
        <v>11.61</v>
      </c>
      <c r="C785" s="59">
        <v>2.1108179419525142E-2</v>
      </c>
    </row>
    <row r="786" spans="1:3" x14ac:dyDescent="0.2">
      <c r="A786" s="53">
        <v>1935.1</v>
      </c>
      <c r="B786" s="53">
        <v>11.92</v>
      </c>
      <c r="C786" s="59">
        <v>2.670111972437561E-2</v>
      </c>
    </row>
    <row r="787" spans="1:3" x14ac:dyDescent="0.2">
      <c r="A787" s="53">
        <v>1935.11</v>
      </c>
      <c r="B787" s="53">
        <v>13.04</v>
      </c>
      <c r="C787" s="59">
        <v>9.3959731543624025E-2</v>
      </c>
    </row>
    <row r="788" spans="1:3" x14ac:dyDescent="0.2">
      <c r="A788" s="53">
        <v>1935.12</v>
      </c>
      <c r="B788" s="53">
        <v>13.04</v>
      </c>
      <c r="C788" s="59">
        <v>0</v>
      </c>
    </row>
    <row r="789" spans="1:3" x14ac:dyDescent="0.2">
      <c r="A789" s="53">
        <v>1936.01</v>
      </c>
      <c r="B789" s="53">
        <v>13.76</v>
      </c>
      <c r="C789" s="59">
        <v>5.5214723926380493E-2</v>
      </c>
    </row>
    <row r="790" spans="1:3" x14ac:dyDescent="0.2">
      <c r="A790" s="53">
        <v>1936.02</v>
      </c>
      <c r="B790" s="53">
        <v>14.55</v>
      </c>
      <c r="C790" s="59">
        <v>5.7412790697674465E-2</v>
      </c>
    </row>
    <row r="791" spans="1:3" x14ac:dyDescent="0.2">
      <c r="A791" s="53">
        <v>1936.03</v>
      </c>
      <c r="B791" s="53">
        <v>14.86</v>
      </c>
      <c r="C791" s="59">
        <v>2.130584192439855E-2</v>
      </c>
    </row>
    <row r="792" spans="1:3" x14ac:dyDescent="0.2">
      <c r="A792" s="53">
        <v>1936.04</v>
      </c>
      <c r="B792" s="53">
        <v>14.88</v>
      </c>
      <c r="C792" s="59">
        <v>1.3458950201885589E-3</v>
      </c>
    </row>
    <row r="793" spans="1:3" x14ac:dyDescent="0.2">
      <c r="A793" s="53">
        <v>1936.05</v>
      </c>
      <c r="B793" s="53">
        <v>14.09</v>
      </c>
      <c r="C793" s="59">
        <v>-5.3091397849462374E-2</v>
      </c>
    </row>
    <row r="794" spans="1:3" x14ac:dyDescent="0.2">
      <c r="A794" s="53">
        <v>1936.06</v>
      </c>
      <c r="B794" s="53">
        <v>14.69</v>
      </c>
      <c r="C794" s="59">
        <v>4.2583392476933879E-2</v>
      </c>
    </row>
    <row r="795" spans="1:3" x14ac:dyDescent="0.2">
      <c r="A795" s="53">
        <v>1936.07</v>
      </c>
      <c r="B795" s="53">
        <v>15.56</v>
      </c>
      <c r="C795" s="59">
        <v>5.9223961878829279E-2</v>
      </c>
    </row>
    <row r="796" spans="1:3" x14ac:dyDescent="0.2">
      <c r="A796" s="53">
        <v>1936.08</v>
      </c>
      <c r="B796" s="53">
        <v>15.87</v>
      </c>
      <c r="C796" s="59">
        <v>1.9922879177377784E-2</v>
      </c>
    </row>
    <row r="797" spans="1:3" x14ac:dyDescent="0.2">
      <c r="A797" s="53">
        <v>1936.09</v>
      </c>
      <c r="B797" s="53">
        <v>16.05</v>
      </c>
      <c r="C797" s="59">
        <v>1.1342155009451904E-2</v>
      </c>
    </row>
    <row r="798" spans="1:3" x14ac:dyDescent="0.2">
      <c r="A798" s="53">
        <v>1936.1</v>
      </c>
      <c r="B798" s="53">
        <v>16.89</v>
      </c>
      <c r="C798" s="59">
        <v>5.2336448598130803E-2</v>
      </c>
    </row>
    <row r="799" spans="1:3" x14ac:dyDescent="0.2">
      <c r="A799" s="53">
        <v>1936.11</v>
      </c>
      <c r="B799" s="53">
        <v>17.36</v>
      </c>
      <c r="C799" s="59">
        <v>2.7827116637063387E-2</v>
      </c>
    </row>
    <row r="800" spans="1:3" x14ac:dyDescent="0.2">
      <c r="A800" s="53">
        <v>1936.12</v>
      </c>
      <c r="B800" s="53">
        <v>17.059999999999999</v>
      </c>
      <c r="C800" s="59">
        <v>-1.7281105990783474E-2</v>
      </c>
    </row>
    <row r="801" spans="1:3" x14ac:dyDescent="0.2">
      <c r="A801" s="53">
        <v>1937.01</v>
      </c>
      <c r="B801" s="53">
        <v>17.59</v>
      </c>
      <c r="C801" s="59">
        <v>3.1066822977725783E-2</v>
      </c>
    </row>
    <row r="802" spans="1:3" x14ac:dyDescent="0.2">
      <c r="A802" s="53">
        <v>1937.02</v>
      </c>
      <c r="B802" s="53">
        <v>18.11</v>
      </c>
      <c r="C802" s="59">
        <v>2.9562251279135809E-2</v>
      </c>
    </row>
    <row r="803" spans="1:3" x14ac:dyDescent="0.2">
      <c r="A803" s="53">
        <v>1937.03</v>
      </c>
      <c r="B803" s="53">
        <v>18.09</v>
      </c>
      <c r="C803" s="59">
        <v>-1.104362230811673E-3</v>
      </c>
    </row>
    <row r="804" spans="1:3" x14ac:dyDescent="0.2">
      <c r="A804" s="53">
        <v>1937.04</v>
      </c>
      <c r="B804" s="53">
        <v>17.010000000000002</v>
      </c>
      <c r="C804" s="59">
        <v>-5.9701492537313383E-2</v>
      </c>
    </row>
    <row r="805" spans="1:3" x14ac:dyDescent="0.2">
      <c r="A805" s="53">
        <v>1937.05</v>
      </c>
      <c r="B805" s="53">
        <v>16.25</v>
      </c>
      <c r="C805" s="59">
        <v>-4.4679600235155825E-2</v>
      </c>
    </row>
    <row r="806" spans="1:3" x14ac:dyDescent="0.2">
      <c r="A806" s="53">
        <v>1937.06</v>
      </c>
      <c r="B806" s="53">
        <v>15.64</v>
      </c>
      <c r="C806" s="59">
        <v>-3.7538461538461521E-2</v>
      </c>
    </row>
    <row r="807" spans="1:3" x14ac:dyDescent="0.2">
      <c r="A807" s="53">
        <v>1937.07</v>
      </c>
      <c r="B807" s="53">
        <v>16.57</v>
      </c>
      <c r="C807" s="59">
        <v>5.9462915601022903E-2</v>
      </c>
    </row>
    <row r="808" spans="1:3" x14ac:dyDescent="0.2">
      <c r="A808" s="53">
        <v>1937.08</v>
      </c>
      <c r="B808" s="53">
        <v>16.739999999999998</v>
      </c>
      <c r="C808" s="59">
        <v>1.0259505129752489E-2</v>
      </c>
    </row>
    <row r="809" spans="1:3" x14ac:dyDescent="0.2">
      <c r="A809" s="53">
        <v>1937.09</v>
      </c>
      <c r="B809" s="53">
        <v>14.37</v>
      </c>
      <c r="C809" s="59">
        <v>-0.14157706093189959</v>
      </c>
    </row>
    <row r="810" spans="1:3" x14ac:dyDescent="0.2">
      <c r="A810" s="53">
        <v>1937.1</v>
      </c>
      <c r="B810" s="53">
        <v>12.28</v>
      </c>
      <c r="C810" s="59">
        <v>-0.14544189283228948</v>
      </c>
    </row>
    <row r="811" spans="1:3" x14ac:dyDescent="0.2">
      <c r="A811" s="53">
        <v>1937.11</v>
      </c>
      <c r="B811" s="53">
        <v>11.2</v>
      </c>
      <c r="C811" s="59">
        <v>-8.7947882736156391E-2</v>
      </c>
    </row>
    <row r="812" spans="1:3" x14ac:dyDescent="0.2">
      <c r="A812" s="53">
        <v>1937.12</v>
      </c>
      <c r="B812" s="53">
        <v>11.02</v>
      </c>
      <c r="C812" s="59">
        <v>-1.6071428571428514E-2</v>
      </c>
    </row>
    <row r="813" spans="1:3" x14ac:dyDescent="0.2">
      <c r="A813" s="53">
        <v>1938.01</v>
      </c>
      <c r="B813" s="53">
        <v>11.31</v>
      </c>
      <c r="C813" s="59">
        <v>2.6315789473684292E-2</v>
      </c>
    </row>
    <row r="814" spans="1:3" x14ac:dyDescent="0.2">
      <c r="A814" s="53">
        <v>1938.02</v>
      </c>
      <c r="B814" s="53">
        <v>11.04</v>
      </c>
      <c r="C814" s="59">
        <v>-2.3872679045092937E-2</v>
      </c>
    </row>
    <row r="815" spans="1:3" x14ac:dyDescent="0.2">
      <c r="A815" s="53">
        <v>1938.03</v>
      </c>
      <c r="B815" s="53">
        <v>10.31</v>
      </c>
      <c r="C815" s="59">
        <v>-6.6123188405797007E-2</v>
      </c>
    </row>
    <row r="816" spans="1:3" x14ac:dyDescent="0.2">
      <c r="A816" s="53">
        <v>1938.04</v>
      </c>
      <c r="B816" s="53">
        <v>9.89</v>
      </c>
      <c r="C816" s="59">
        <v>-4.0737148399612066E-2</v>
      </c>
    </row>
    <row r="817" spans="1:3" x14ac:dyDescent="0.2">
      <c r="A817" s="53">
        <v>1938.05</v>
      </c>
      <c r="B817" s="53">
        <v>9.98</v>
      </c>
      <c r="C817" s="59">
        <v>9.100101112234471E-3</v>
      </c>
    </row>
    <row r="818" spans="1:3" x14ac:dyDescent="0.2">
      <c r="A818" s="53">
        <v>1938.06</v>
      </c>
      <c r="B818" s="53">
        <v>10.210000000000001</v>
      </c>
      <c r="C818" s="59">
        <v>2.3046092184368705E-2</v>
      </c>
    </row>
    <row r="819" spans="1:3" x14ac:dyDescent="0.2">
      <c r="A819" s="53">
        <v>1938.07</v>
      </c>
      <c r="B819" s="53">
        <v>12.24</v>
      </c>
      <c r="C819" s="59">
        <v>0.19882468168462286</v>
      </c>
    </row>
    <row r="820" spans="1:3" x14ac:dyDescent="0.2">
      <c r="A820" s="53">
        <v>1938.08</v>
      </c>
      <c r="B820" s="53">
        <v>12.31</v>
      </c>
      <c r="C820" s="59">
        <v>5.7189542483659928E-3</v>
      </c>
    </row>
    <row r="821" spans="1:3" x14ac:dyDescent="0.2">
      <c r="A821" s="53">
        <v>1938.09</v>
      </c>
      <c r="B821" s="53">
        <v>11.75</v>
      </c>
      <c r="C821" s="59">
        <v>-4.549147034930956E-2</v>
      </c>
    </row>
    <row r="822" spans="1:3" x14ac:dyDescent="0.2">
      <c r="A822" s="53">
        <v>1938.1</v>
      </c>
      <c r="B822" s="53">
        <v>13.06</v>
      </c>
      <c r="C822" s="59">
        <v>0.11148936170212775</v>
      </c>
    </row>
    <row r="823" spans="1:3" x14ac:dyDescent="0.2">
      <c r="A823" s="53">
        <v>1938.11</v>
      </c>
      <c r="B823" s="53">
        <v>13.07</v>
      </c>
      <c r="C823" s="59">
        <v>7.6569678407345521E-4</v>
      </c>
    </row>
    <row r="824" spans="1:3" x14ac:dyDescent="0.2">
      <c r="A824" s="53">
        <v>1938.12</v>
      </c>
      <c r="B824" s="53">
        <v>12.69</v>
      </c>
      <c r="C824" s="59">
        <v>-2.9074215761285438E-2</v>
      </c>
    </row>
    <row r="825" spans="1:3" x14ac:dyDescent="0.2">
      <c r="A825" s="53">
        <v>1939.01</v>
      </c>
      <c r="B825" s="53">
        <v>12.5</v>
      </c>
      <c r="C825" s="59">
        <v>-1.4972419227738287E-2</v>
      </c>
    </row>
    <row r="826" spans="1:3" x14ac:dyDescent="0.2">
      <c r="A826" s="53">
        <v>1939.02</v>
      </c>
      <c r="B826" s="53">
        <v>12.4</v>
      </c>
      <c r="C826" s="59">
        <v>-8.0000000000000071E-3</v>
      </c>
    </row>
    <row r="827" spans="1:3" x14ac:dyDescent="0.2">
      <c r="A827" s="53">
        <v>1939.03</v>
      </c>
      <c r="B827" s="53">
        <v>12.39</v>
      </c>
      <c r="C827" s="59">
        <v>-8.0645161290315848E-4</v>
      </c>
    </row>
    <row r="828" spans="1:3" x14ac:dyDescent="0.2">
      <c r="A828" s="53">
        <v>1939.04</v>
      </c>
      <c r="B828" s="53">
        <v>10.83</v>
      </c>
      <c r="C828" s="59">
        <v>-0.12590799031476996</v>
      </c>
    </row>
    <row r="829" spans="1:3" x14ac:dyDescent="0.2">
      <c r="A829" s="53">
        <v>1939.05</v>
      </c>
      <c r="B829" s="53">
        <v>11.23</v>
      </c>
      <c r="C829" s="59">
        <v>3.6934441366574422E-2</v>
      </c>
    </row>
    <row r="830" spans="1:3" x14ac:dyDescent="0.2">
      <c r="A830" s="53">
        <v>1939.06</v>
      </c>
      <c r="B830" s="53">
        <v>11.43</v>
      </c>
      <c r="C830" s="59">
        <v>1.780943900267129E-2</v>
      </c>
    </row>
    <row r="831" spans="1:3" x14ac:dyDescent="0.2">
      <c r="A831" s="53">
        <v>1939.07</v>
      </c>
      <c r="B831" s="53">
        <v>11.71</v>
      </c>
      <c r="C831" s="59">
        <v>2.4496937882764858E-2</v>
      </c>
    </row>
    <row r="832" spans="1:3" x14ac:dyDescent="0.2">
      <c r="A832" s="53">
        <v>1939.08</v>
      </c>
      <c r="B832" s="53">
        <v>11.54</v>
      </c>
      <c r="C832" s="59">
        <v>-1.4517506404782332E-2</v>
      </c>
    </row>
    <row r="833" spans="1:3" x14ac:dyDescent="0.2">
      <c r="A833" s="53">
        <v>1939.09</v>
      </c>
      <c r="B833" s="53">
        <v>12.77</v>
      </c>
      <c r="C833" s="59">
        <v>0.10658578856152512</v>
      </c>
    </row>
    <row r="834" spans="1:3" x14ac:dyDescent="0.2">
      <c r="A834" s="53">
        <v>1939.1</v>
      </c>
      <c r="B834" s="53">
        <v>12.9</v>
      </c>
      <c r="C834" s="59">
        <v>1.0180109631950041E-2</v>
      </c>
    </row>
    <row r="835" spans="1:3" x14ac:dyDescent="0.2">
      <c r="A835" s="53">
        <v>1939.11</v>
      </c>
      <c r="B835" s="53">
        <v>12.67</v>
      </c>
      <c r="C835" s="59">
        <v>-1.7829457364341161E-2</v>
      </c>
    </row>
    <row r="836" spans="1:3" x14ac:dyDescent="0.2">
      <c r="A836" s="53">
        <v>1939.12</v>
      </c>
      <c r="B836" s="53">
        <v>12.37</v>
      </c>
      <c r="C836" s="59">
        <v>-2.3677979479084454E-2</v>
      </c>
    </row>
    <row r="837" spans="1:3" x14ac:dyDescent="0.2">
      <c r="A837" s="53">
        <v>1940.01</v>
      </c>
      <c r="B837" s="53">
        <v>12.3</v>
      </c>
      <c r="C837" s="59">
        <v>-5.6588520614387905E-3</v>
      </c>
    </row>
    <row r="838" spans="1:3" x14ac:dyDescent="0.2">
      <c r="A838" s="53">
        <v>1940.02</v>
      </c>
      <c r="B838" s="53">
        <v>12.22</v>
      </c>
      <c r="C838" s="59">
        <v>-6.5040650406503753E-3</v>
      </c>
    </row>
    <row r="839" spans="1:3" x14ac:dyDescent="0.2">
      <c r="A839" s="53">
        <v>1940.03</v>
      </c>
      <c r="B839" s="53">
        <v>12.15</v>
      </c>
      <c r="C839" s="59">
        <v>-5.7283142389525921E-3</v>
      </c>
    </row>
    <row r="840" spans="1:3" x14ac:dyDescent="0.2">
      <c r="A840" s="53">
        <v>1940.04</v>
      </c>
      <c r="B840" s="53">
        <v>12.27</v>
      </c>
      <c r="C840" s="59">
        <v>9.8765432098764094E-3</v>
      </c>
    </row>
    <row r="841" spans="1:3" x14ac:dyDescent="0.2">
      <c r="A841" s="53">
        <v>1940.05</v>
      </c>
      <c r="B841" s="53">
        <v>10.58</v>
      </c>
      <c r="C841" s="59">
        <v>-0.13773431132844327</v>
      </c>
    </row>
    <row r="842" spans="1:3" x14ac:dyDescent="0.2">
      <c r="A842" s="53">
        <v>1940.06</v>
      </c>
      <c r="B842" s="53">
        <v>9.67</v>
      </c>
      <c r="C842" s="59">
        <v>-8.6011342155009496E-2</v>
      </c>
    </row>
    <row r="843" spans="1:3" x14ac:dyDescent="0.2">
      <c r="A843" s="53">
        <v>1940.07</v>
      </c>
      <c r="B843" s="53">
        <v>9.99</v>
      </c>
      <c r="C843" s="59">
        <v>3.3092037228541926E-2</v>
      </c>
    </row>
    <row r="844" spans="1:3" x14ac:dyDescent="0.2">
      <c r="A844" s="53">
        <v>1940.08</v>
      </c>
      <c r="B844" s="53">
        <v>10.199999999999999</v>
      </c>
      <c r="C844" s="59">
        <v>2.102102102102088E-2</v>
      </c>
    </row>
    <row r="845" spans="1:3" x14ac:dyDescent="0.2">
      <c r="A845" s="53">
        <v>1940.09</v>
      </c>
      <c r="B845" s="53">
        <v>10.63</v>
      </c>
      <c r="C845" s="59">
        <v>4.2156862745098111E-2</v>
      </c>
    </row>
    <row r="846" spans="1:3" x14ac:dyDescent="0.2">
      <c r="A846" s="53">
        <v>1940.1</v>
      </c>
      <c r="B846" s="53">
        <v>10.73</v>
      </c>
      <c r="C846" s="59">
        <v>9.4073377234242805E-3</v>
      </c>
    </row>
    <row r="847" spans="1:3" x14ac:dyDescent="0.2">
      <c r="A847" s="53">
        <v>1940.11</v>
      </c>
      <c r="B847" s="53">
        <v>10.98</v>
      </c>
      <c r="C847" s="59">
        <v>2.329916123019582E-2</v>
      </c>
    </row>
    <row r="848" spans="1:3" x14ac:dyDescent="0.2">
      <c r="A848" s="53">
        <v>1940.12</v>
      </c>
      <c r="B848" s="53">
        <v>10.53</v>
      </c>
      <c r="C848" s="59">
        <v>-4.0983606557377095E-2</v>
      </c>
    </row>
    <row r="849" spans="1:3" x14ac:dyDescent="0.2">
      <c r="A849" s="53">
        <v>1941.01</v>
      </c>
      <c r="B849" s="53">
        <v>10.55</v>
      </c>
      <c r="C849" s="59">
        <v>1.8993352326686086E-3</v>
      </c>
    </row>
    <row r="850" spans="1:3" x14ac:dyDescent="0.2">
      <c r="A850" s="53">
        <v>1941.02</v>
      </c>
      <c r="B850" s="53">
        <v>9.89</v>
      </c>
      <c r="C850" s="59">
        <v>-6.2559241706161117E-2</v>
      </c>
    </row>
    <row r="851" spans="1:3" x14ac:dyDescent="0.2">
      <c r="A851" s="53">
        <v>1941.03</v>
      </c>
      <c r="B851" s="53">
        <v>9.9499999999999993</v>
      </c>
      <c r="C851" s="59">
        <v>6.0667340748228327E-3</v>
      </c>
    </row>
    <row r="852" spans="1:3" x14ac:dyDescent="0.2">
      <c r="A852" s="53">
        <v>1941.04</v>
      </c>
      <c r="B852" s="53">
        <v>9.64</v>
      </c>
      <c r="C852" s="59">
        <v>-3.1155778894472186E-2</v>
      </c>
    </row>
    <row r="853" spans="1:3" x14ac:dyDescent="0.2">
      <c r="A853" s="53">
        <v>1941.05</v>
      </c>
      <c r="B853" s="53">
        <v>9.43</v>
      </c>
      <c r="C853" s="59">
        <v>-2.1784232365145262E-2</v>
      </c>
    </row>
    <row r="854" spans="1:3" x14ac:dyDescent="0.2">
      <c r="A854" s="53">
        <v>1941.06</v>
      </c>
      <c r="B854" s="53">
        <v>9.76</v>
      </c>
      <c r="C854" s="59">
        <v>3.4994697773064631E-2</v>
      </c>
    </row>
    <row r="855" spans="1:3" x14ac:dyDescent="0.2">
      <c r="A855" s="53">
        <v>1941.07</v>
      </c>
      <c r="B855" s="53">
        <v>10.26</v>
      </c>
      <c r="C855" s="59">
        <v>5.1229508196721341E-2</v>
      </c>
    </row>
    <row r="856" spans="1:3" x14ac:dyDescent="0.2">
      <c r="A856" s="53">
        <v>1941.08</v>
      </c>
      <c r="B856" s="53">
        <v>10.210000000000001</v>
      </c>
      <c r="C856" s="59">
        <v>-4.873294346978474E-3</v>
      </c>
    </row>
    <row r="857" spans="1:3" x14ac:dyDescent="0.2">
      <c r="A857" s="53">
        <v>1941.09</v>
      </c>
      <c r="B857" s="53">
        <v>10.24</v>
      </c>
      <c r="C857" s="59">
        <v>2.9382957884427352E-3</v>
      </c>
    </row>
    <row r="858" spans="1:3" x14ac:dyDescent="0.2">
      <c r="A858" s="53">
        <v>1941.1</v>
      </c>
      <c r="B858" s="53">
        <v>9.83</v>
      </c>
      <c r="C858" s="59">
        <v>-4.00390625E-2</v>
      </c>
    </row>
    <row r="859" spans="1:3" x14ac:dyDescent="0.2">
      <c r="A859" s="53">
        <v>1941.11</v>
      </c>
      <c r="B859" s="53">
        <v>9.3699999999999992</v>
      </c>
      <c r="C859" s="59">
        <v>-4.6795523906409064E-2</v>
      </c>
    </row>
    <row r="860" spans="1:3" x14ac:dyDescent="0.2">
      <c r="A860" s="53">
        <v>1941.12</v>
      </c>
      <c r="B860" s="53">
        <v>8.76</v>
      </c>
      <c r="C860" s="59">
        <v>-6.5101387406616862E-2</v>
      </c>
    </row>
    <row r="861" spans="1:3" x14ac:dyDescent="0.2">
      <c r="A861" s="53">
        <v>1942.01</v>
      </c>
      <c r="B861" s="53">
        <v>8.93</v>
      </c>
      <c r="C861" s="59">
        <v>1.9406392694063967E-2</v>
      </c>
    </row>
    <row r="862" spans="1:3" x14ac:dyDescent="0.2">
      <c r="A862" s="53">
        <v>1942.02</v>
      </c>
      <c r="B862" s="53">
        <v>8.65</v>
      </c>
      <c r="C862" s="59">
        <v>-3.1354983202687481E-2</v>
      </c>
    </row>
    <row r="863" spans="1:3" x14ac:dyDescent="0.2">
      <c r="A863" s="53">
        <v>1942.03</v>
      </c>
      <c r="B863" s="53">
        <v>8.18</v>
      </c>
      <c r="C863" s="59">
        <v>-5.4335260115606965E-2</v>
      </c>
    </row>
    <row r="864" spans="1:3" x14ac:dyDescent="0.2">
      <c r="A864" s="53">
        <v>1942.04</v>
      </c>
      <c r="B864" s="53">
        <v>7.84</v>
      </c>
      <c r="C864" s="59">
        <v>-4.1564792176039145E-2</v>
      </c>
    </row>
    <row r="865" spans="1:3" x14ac:dyDescent="0.2">
      <c r="A865" s="53">
        <v>1942.05</v>
      </c>
      <c r="B865" s="53">
        <v>7.93</v>
      </c>
      <c r="C865" s="59">
        <v>1.1479591836734748E-2</v>
      </c>
    </row>
    <row r="866" spans="1:3" x14ac:dyDescent="0.2">
      <c r="A866" s="53">
        <v>1942.06</v>
      </c>
      <c r="B866" s="53">
        <v>8.33</v>
      </c>
      <c r="C866" s="59">
        <v>5.0441361916771843E-2</v>
      </c>
    </row>
    <row r="867" spans="1:3" x14ac:dyDescent="0.2">
      <c r="A867" s="53">
        <v>1942.07</v>
      </c>
      <c r="B867" s="53">
        <v>8.64</v>
      </c>
      <c r="C867" s="59">
        <v>3.7214885954381716E-2</v>
      </c>
    </row>
    <row r="868" spans="1:3" x14ac:dyDescent="0.2">
      <c r="A868" s="53">
        <v>1942.08</v>
      </c>
      <c r="B868" s="53">
        <v>8.59</v>
      </c>
      <c r="C868" s="59">
        <v>-5.7870370370370905E-3</v>
      </c>
    </row>
    <row r="869" spans="1:3" x14ac:dyDescent="0.2">
      <c r="A869" s="53">
        <v>1942.09</v>
      </c>
      <c r="B869" s="53">
        <v>8.68</v>
      </c>
      <c r="C869" s="59">
        <v>1.0477299185098987E-2</v>
      </c>
    </row>
    <row r="870" spans="1:3" x14ac:dyDescent="0.2">
      <c r="A870" s="53">
        <v>1942.1</v>
      </c>
      <c r="B870" s="53">
        <v>9.32</v>
      </c>
      <c r="C870" s="59">
        <v>7.3732718894009341E-2</v>
      </c>
    </row>
    <row r="871" spans="1:3" x14ac:dyDescent="0.2">
      <c r="A871" s="53">
        <v>1942.11</v>
      </c>
      <c r="B871" s="53">
        <v>9.4700000000000006</v>
      </c>
      <c r="C871" s="59">
        <v>1.6094420600858417E-2</v>
      </c>
    </row>
    <row r="872" spans="1:3" x14ac:dyDescent="0.2">
      <c r="A872" s="53">
        <v>1942.12</v>
      </c>
      <c r="B872" s="53">
        <v>9.52</v>
      </c>
      <c r="C872" s="59">
        <v>5.2798310454065245E-3</v>
      </c>
    </row>
    <row r="873" spans="1:3" x14ac:dyDescent="0.2">
      <c r="A873" s="53">
        <v>1943.01</v>
      </c>
      <c r="B873" s="53">
        <v>10.09</v>
      </c>
      <c r="C873" s="59">
        <v>5.9873949579831942E-2</v>
      </c>
    </row>
    <row r="874" spans="1:3" x14ac:dyDescent="0.2">
      <c r="A874" s="53">
        <v>1943.02</v>
      </c>
      <c r="B874" s="53">
        <v>10.69</v>
      </c>
      <c r="C874" s="59">
        <v>5.9464816650148578E-2</v>
      </c>
    </row>
    <row r="875" spans="1:3" x14ac:dyDescent="0.2">
      <c r="A875" s="53">
        <v>1943.03</v>
      </c>
      <c r="B875" s="53">
        <v>11.07</v>
      </c>
      <c r="C875" s="59">
        <v>3.5547240411599734E-2</v>
      </c>
    </row>
    <row r="876" spans="1:3" x14ac:dyDescent="0.2">
      <c r="A876" s="53">
        <v>1943.04</v>
      </c>
      <c r="B876" s="53">
        <v>11.44</v>
      </c>
      <c r="C876" s="59">
        <v>3.342366757000903E-2</v>
      </c>
    </row>
    <row r="877" spans="1:3" x14ac:dyDescent="0.2">
      <c r="A877" s="53">
        <v>1943.05</v>
      </c>
      <c r="B877" s="53">
        <v>11.89</v>
      </c>
      <c r="C877" s="59">
        <v>3.9335664335664378E-2</v>
      </c>
    </row>
    <row r="878" spans="1:3" x14ac:dyDescent="0.2">
      <c r="A878" s="53">
        <v>1943.06</v>
      </c>
      <c r="B878" s="53">
        <v>12.1</v>
      </c>
      <c r="C878" s="59">
        <v>1.766190075693852E-2</v>
      </c>
    </row>
    <row r="879" spans="1:3" x14ac:dyDescent="0.2">
      <c r="A879" s="53">
        <v>1943.07</v>
      </c>
      <c r="B879" s="53">
        <v>12.35</v>
      </c>
      <c r="C879" s="59">
        <v>2.0661157024793431E-2</v>
      </c>
    </row>
    <row r="880" spans="1:3" x14ac:dyDescent="0.2">
      <c r="A880" s="53">
        <v>1943.08</v>
      </c>
      <c r="B880" s="53">
        <v>11.74</v>
      </c>
      <c r="C880" s="59">
        <v>-4.9392712550607287E-2</v>
      </c>
    </row>
    <row r="881" spans="1:3" x14ac:dyDescent="0.2">
      <c r="A881" s="53">
        <v>1943.09</v>
      </c>
      <c r="B881" s="53">
        <v>11.99</v>
      </c>
      <c r="C881" s="59">
        <v>2.1294718909710353E-2</v>
      </c>
    </row>
    <row r="882" spans="1:3" x14ac:dyDescent="0.2">
      <c r="A882" s="53">
        <v>1943.1</v>
      </c>
      <c r="B882" s="53">
        <v>11.88</v>
      </c>
      <c r="C882" s="59">
        <v>-9.1743119266054496E-3</v>
      </c>
    </row>
    <row r="883" spans="1:3" x14ac:dyDescent="0.2">
      <c r="A883" s="53">
        <v>1943.11</v>
      </c>
      <c r="B883" s="53">
        <v>11.33</v>
      </c>
      <c r="C883" s="59">
        <v>-4.6296296296296391E-2</v>
      </c>
    </row>
    <row r="884" spans="1:3" x14ac:dyDescent="0.2">
      <c r="A884" s="53">
        <v>1943.12</v>
      </c>
      <c r="B884" s="53">
        <v>11.48</v>
      </c>
      <c r="C884" s="59">
        <v>1.3239187996469504E-2</v>
      </c>
    </row>
    <row r="885" spans="1:3" x14ac:dyDescent="0.2">
      <c r="A885" s="53">
        <v>1944.01</v>
      </c>
      <c r="B885" s="53">
        <v>11.85</v>
      </c>
      <c r="C885" s="59">
        <v>3.2229965156794327E-2</v>
      </c>
    </row>
    <row r="886" spans="1:3" x14ac:dyDescent="0.2">
      <c r="A886" s="53">
        <v>1944.02</v>
      </c>
      <c r="B886" s="53">
        <v>11.77</v>
      </c>
      <c r="C886" s="59">
        <v>-6.7510548523206371E-3</v>
      </c>
    </row>
    <row r="887" spans="1:3" x14ac:dyDescent="0.2">
      <c r="A887" s="53">
        <v>1944.03</v>
      </c>
      <c r="B887" s="53">
        <v>12.1</v>
      </c>
      <c r="C887" s="59">
        <v>2.8037383177570208E-2</v>
      </c>
    </row>
    <row r="888" spans="1:3" x14ac:dyDescent="0.2">
      <c r="A888" s="53">
        <v>1944.04</v>
      </c>
      <c r="B888" s="53">
        <v>11.89</v>
      </c>
      <c r="C888" s="59">
        <v>-1.7355371900826366E-2</v>
      </c>
    </row>
    <row r="889" spans="1:3" x14ac:dyDescent="0.2">
      <c r="A889" s="53">
        <v>1944.05</v>
      </c>
      <c r="B889" s="53">
        <v>12.1</v>
      </c>
      <c r="C889" s="59">
        <v>1.766190075693852E-2</v>
      </c>
    </row>
    <row r="890" spans="1:3" x14ac:dyDescent="0.2">
      <c r="A890" s="53">
        <v>1944.06</v>
      </c>
      <c r="B890" s="53">
        <v>12.67</v>
      </c>
      <c r="C890" s="59">
        <v>4.7107438016529057E-2</v>
      </c>
    </row>
    <row r="891" spans="1:3" x14ac:dyDescent="0.2">
      <c r="A891" s="53">
        <v>1944.07</v>
      </c>
      <c r="B891" s="53">
        <v>13</v>
      </c>
      <c r="C891" s="59">
        <v>2.6045777426992878E-2</v>
      </c>
    </row>
    <row r="892" spans="1:3" x14ac:dyDescent="0.2">
      <c r="A892" s="53">
        <v>1944.08</v>
      </c>
      <c r="B892" s="53">
        <v>12.81</v>
      </c>
      <c r="C892" s="59">
        <v>-1.4615384615384586E-2</v>
      </c>
    </row>
    <row r="893" spans="1:3" x14ac:dyDescent="0.2">
      <c r="A893" s="53">
        <v>1944.09</v>
      </c>
      <c r="B893" s="53">
        <v>12.6</v>
      </c>
      <c r="C893" s="59">
        <v>-1.6393442622950838E-2</v>
      </c>
    </row>
    <row r="894" spans="1:3" x14ac:dyDescent="0.2">
      <c r="A894" s="53">
        <v>1944.1</v>
      </c>
      <c r="B894" s="53">
        <v>12.91</v>
      </c>
      <c r="C894" s="59">
        <v>2.4603174603174738E-2</v>
      </c>
    </row>
    <row r="895" spans="1:3" x14ac:dyDescent="0.2">
      <c r="A895" s="53">
        <v>1944.11</v>
      </c>
      <c r="B895" s="53">
        <v>12.82</v>
      </c>
      <c r="C895" s="59">
        <v>-6.9713400464755937E-3</v>
      </c>
    </row>
    <row r="896" spans="1:3" x14ac:dyDescent="0.2">
      <c r="A896" s="53">
        <v>1944.12</v>
      </c>
      <c r="B896" s="53">
        <v>13.1</v>
      </c>
      <c r="C896" s="59">
        <v>2.1840873634945357E-2</v>
      </c>
    </row>
    <row r="897" spans="1:3" x14ac:dyDescent="0.2">
      <c r="A897" s="53">
        <v>1945.01</v>
      </c>
      <c r="B897" s="53">
        <v>13.49</v>
      </c>
      <c r="C897" s="59">
        <v>2.977099236641223E-2</v>
      </c>
    </row>
    <row r="898" spans="1:3" x14ac:dyDescent="0.2">
      <c r="A898" s="53">
        <v>1945.02</v>
      </c>
      <c r="B898" s="53">
        <v>13.94</v>
      </c>
      <c r="C898" s="59">
        <v>3.3358042994810821E-2</v>
      </c>
    </row>
    <row r="899" spans="1:3" x14ac:dyDescent="0.2">
      <c r="A899" s="53">
        <v>1945.03</v>
      </c>
      <c r="B899" s="53">
        <v>13.93</v>
      </c>
      <c r="C899" s="59">
        <v>-7.1736011477763206E-4</v>
      </c>
    </row>
    <row r="900" spans="1:3" x14ac:dyDescent="0.2">
      <c r="A900" s="53">
        <v>1945.04</v>
      </c>
      <c r="B900" s="53">
        <v>14.28</v>
      </c>
      <c r="C900" s="59">
        <v>2.5125628140703515E-2</v>
      </c>
    </row>
    <row r="901" spans="1:3" x14ac:dyDescent="0.2">
      <c r="A901" s="53">
        <v>1945.05</v>
      </c>
      <c r="B901" s="53">
        <v>14.82</v>
      </c>
      <c r="C901" s="59">
        <v>3.7815126050420256E-2</v>
      </c>
    </row>
    <row r="902" spans="1:3" x14ac:dyDescent="0.2">
      <c r="A902" s="53">
        <v>1945.06</v>
      </c>
      <c r="B902" s="53">
        <v>15.09</v>
      </c>
      <c r="C902" s="59">
        <v>1.8218623481781382E-2</v>
      </c>
    </row>
    <row r="903" spans="1:3" x14ac:dyDescent="0.2">
      <c r="A903" s="53">
        <v>1945.07</v>
      </c>
      <c r="B903" s="53">
        <v>14.78</v>
      </c>
      <c r="C903" s="59">
        <v>-2.0543406229290961E-2</v>
      </c>
    </row>
    <row r="904" spans="1:3" x14ac:dyDescent="0.2">
      <c r="A904" s="53">
        <v>1945.08</v>
      </c>
      <c r="B904" s="53">
        <v>14.83</v>
      </c>
      <c r="C904" s="59">
        <v>3.3829499323410062E-3</v>
      </c>
    </row>
    <row r="905" spans="1:3" x14ac:dyDescent="0.2">
      <c r="A905" s="53">
        <v>1945.09</v>
      </c>
      <c r="B905" s="53">
        <v>15.84</v>
      </c>
      <c r="C905" s="59">
        <v>6.8105192178017582E-2</v>
      </c>
    </row>
    <row r="906" spans="1:3" x14ac:dyDescent="0.2">
      <c r="A906" s="53">
        <v>1945.1</v>
      </c>
      <c r="B906" s="53">
        <v>16.5</v>
      </c>
      <c r="C906" s="59">
        <v>4.1666666666666741E-2</v>
      </c>
    </row>
    <row r="907" spans="1:3" x14ac:dyDescent="0.2">
      <c r="A907" s="53">
        <v>1945.11</v>
      </c>
      <c r="B907" s="53">
        <v>17.04</v>
      </c>
      <c r="C907" s="59">
        <v>3.2727272727272716E-2</v>
      </c>
    </row>
    <row r="908" spans="1:3" x14ac:dyDescent="0.2">
      <c r="A908" s="53">
        <v>1945.12</v>
      </c>
      <c r="B908" s="53">
        <v>17.329999999999998</v>
      </c>
      <c r="C908" s="59">
        <v>1.7018779342723001E-2</v>
      </c>
    </row>
    <row r="909" spans="1:3" x14ac:dyDescent="0.2">
      <c r="A909" s="53">
        <v>1946.01</v>
      </c>
      <c r="B909" s="53">
        <v>18.02</v>
      </c>
      <c r="C909" s="59">
        <v>3.9815349105597253E-2</v>
      </c>
    </row>
    <row r="910" spans="1:3" x14ac:dyDescent="0.2">
      <c r="A910" s="53">
        <v>1946.02</v>
      </c>
      <c r="B910" s="53">
        <v>18.07</v>
      </c>
      <c r="C910" s="59">
        <v>2.7746947835738389E-3</v>
      </c>
    </row>
    <row r="911" spans="1:3" x14ac:dyDescent="0.2">
      <c r="A911" s="53">
        <v>1946.03</v>
      </c>
      <c r="B911" s="53">
        <v>17.53</v>
      </c>
      <c r="C911" s="59">
        <v>-2.9883785279468666E-2</v>
      </c>
    </row>
    <row r="912" spans="1:3" x14ac:dyDescent="0.2">
      <c r="A912" s="53">
        <v>1946.04</v>
      </c>
      <c r="B912" s="53">
        <v>18.66</v>
      </c>
      <c r="C912" s="59">
        <v>6.4460924130062658E-2</v>
      </c>
    </row>
    <row r="913" spans="1:3" x14ac:dyDescent="0.2">
      <c r="A913" s="53">
        <v>1946.05</v>
      </c>
      <c r="B913" s="53">
        <v>18.7</v>
      </c>
      <c r="C913" s="59">
        <v>2.143622722400762E-3</v>
      </c>
    </row>
    <row r="914" spans="1:3" x14ac:dyDescent="0.2">
      <c r="A914" s="53">
        <v>1946.06</v>
      </c>
      <c r="B914" s="53">
        <v>18.579999999999998</v>
      </c>
      <c r="C914" s="59">
        <v>-6.4171122994652885E-3</v>
      </c>
    </row>
    <row r="915" spans="1:3" x14ac:dyDescent="0.2">
      <c r="A915" s="53">
        <v>1946.07</v>
      </c>
      <c r="B915" s="53">
        <v>18.05</v>
      </c>
      <c r="C915" s="59">
        <v>-2.8525296017222646E-2</v>
      </c>
    </row>
    <row r="916" spans="1:3" x14ac:dyDescent="0.2">
      <c r="A916" s="53">
        <v>1946.08</v>
      </c>
      <c r="B916" s="53">
        <v>17.7</v>
      </c>
      <c r="C916" s="59">
        <v>-1.939058171745156E-2</v>
      </c>
    </row>
    <row r="917" spans="1:3" x14ac:dyDescent="0.2">
      <c r="A917" s="53">
        <v>1946.09</v>
      </c>
      <c r="B917" s="53">
        <v>15.09</v>
      </c>
      <c r="C917" s="59">
        <v>-0.14745762711864407</v>
      </c>
    </row>
    <row r="918" spans="1:3" x14ac:dyDescent="0.2">
      <c r="A918" s="53">
        <v>1946.1</v>
      </c>
      <c r="B918" s="53">
        <v>14.75</v>
      </c>
      <c r="C918" s="59">
        <v>-2.2531477799867417E-2</v>
      </c>
    </row>
    <row r="919" spans="1:3" x14ac:dyDescent="0.2">
      <c r="A919" s="53">
        <v>1946.11</v>
      </c>
      <c r="B919" s="53">
        <v>14.69</v>
      </c>
      <c r="C919" s="59">
        <v>-4.0677966101695384E-3</v>
      </c>
    </row>
    <row r="920" spans="1:3" x14ac:dyDescent="0.2">
      <c r="A920" s="53">
        <v>1946.12</v>
      </c>
      <c r="B920" s="53">
        <v>15.13</v>
      </c>
      <c r="C920" s="59">
        <v>2.9952348536419482E-2</v>
      </c>
    </row>
    <row r="921" spans="1:3" x14ac:dyDescent="0.2">
      <c r="A921" s="53">
        <v>1947.01</v>
      </c>
      <c r="B921" s="53">
        <v>15.21</v>
      </c>
      <c r="C921" s="59">
        <v>5.2875082617316327E-3</v>
      </c>
    </row>
    <row r="922" spans="1:3" x14ac:dyDescent="0.2">
      <c r="A922" s="53">
        <v>1947.02</v>
      </c>
      <c r="B922" s="53">
        <v>15.8</v>
      </c>
      <c r="C922" s="59">
        <v>3.8790269559500379E-2</v>
      </c>
    </row>
    <row r="923" spans="1:3" x14ac:dyDescent="0.2">
      <c r="A923" s="53">
        <v>1947.03</v>
      </c>
      <c r="B923" s="53">
        <v>15.16</v>
      </c>
      <c r="C923" s="59">
        <v>-4.0506329113924044E-2</v>
      </c>
    </row>
    <row r="924" spans="1:3" x14ac:dyDescent="0.2">
      <c r="A924" s="53">
        <v>1947.04</v>
      </c>
      <c r="B924" s="53">
        <v>14.6</v>
      </c>
      <c r="C924" s="59">
        <v>-3.6939313984168942E-2</v>
      </c>
    </row>
    <row r="925" spans="1:3" x14ac:dyDescent="0.2">
      <c r="A925" s="53">
        <v>1947.05</v>
      </c>
      <c r="B925" s="53">
        <v>14.34</v>
      </c>
      <c r="C925" s="59">
        <v>-1.7808219178082174E-2</v>
      </c>
    </row>
    <row r="926" spans="1:3" x14ac:dyDescent="0.2">
      <c r="A926" s="53">
        <v>1947.06</v>
      </c>
      <c r="B926" s="53">
        <v>14.84</v>
      </c>
      <c r="C926" s="59">
        <v>3.4867503486750273E-2</v>
      </c>
    </row>
    <row r="927" spans="1:3" x14ac:dyDescent="0.2">
      <c r="A927" s="53">
        <v>1947.07</v>
      </c>
      <c r="B927" s="53">
        <v>15.77</v>
      </c>
      <c r="C927" s="59">
        <v>6.2668463611859737E-2</v>
      </c>
    </row>
    <row r="928" spans="1:3" x14ac:dyDescent="0.2">
      <c r="A928" s="53">
        <v>1947.08</v>
      </c>
      <c r="B928" s="53">
        <v>15.46</v>
      </c>
      <c r="C928" s="59">
        <v>-1.9657577679137561E-2</v>
      </c>
    </row>
    <row r="929" spans="1:3" x14ac:dyDescent="0.2">
      <c r="A929" s="53">
        <v>1947.09</v>
      </c>
      <c r="B929" s="53">
        <v>15.06</v>
      </c>
      <c r="C929" s="59">
        <v>-2.5873221216041409E-2</v>
      </c>
    </row>
    <row r="930" spans="1:3" x14ac:dyDescent="0.2">
      <c r="A930" s="53">
        <v>1947.1</v>
      </c>
      <c r="B930" s="53">
        <v>15.45</v>
      </c>
      <c r="C930" s="59">
        <v>2.5896414342629459E-2</v>
      </c>
    </row>
    <row r="931" spans="1:3" x14ac:dyDescent="0.2">
      <c r="A931" s="53">
        <v>1947.11</v>
      </c>
      <c r="B931" s="53">
        <v>15.27</v>
      </c>
      <c r="C931" s="59">
        <v>-1.1650485436893177E-2</v>
      </c>
    </row>
    <row r="932" spans="1:3" x14ac:dyDescent="0.2">
      <c r="A932" s="53">
        <v>1947.12</v>
      </c>
      <c r="B932" s="53">
        <v>15.03</v>
      </c>
      <c r="C932" s="59">
        <v>-1.5717092337917515E-2</v>
      </c>
    </row>
    <row r="933" spans="1:3" x14ac:dyDescent="0.2">
      <c r="A933" s="53">
        <v>1948.01</v>
      </c>
      <c r="B933" s="53">
        <v>14.83</v>
      </c>
      <c r="C933" s="59">
        <v>-1.3306719893546148E-2</v>
      </c>
    </row>
    <row r="934" spans="1:3" x14ac:dyDescent="0.2">
      <c r="A934" s="53">
        <v>1948.02</v>
      </c>
      <c r="B934" s="53">
        <v>14.1</v>
      </c>
      <c r="C934" s="59">
        <v>-4.9224544841537488E-2</v>
      </c>
    </row>
    <row r="935" spans="1:3" x14ac:dyDescent="0.2">
      <c r="A935" s="53">
        <v>1948.03</v>
      </c>
      <c r="B935" s="53">
        <v>14.3</v>
      </c>
      <c r="C935" s="59">
        <v>1.4184397163120588E-2</v>
      </c>
    </row>
    <row r="936" spans="1:3" x14ac:dyDescent="0.2">
      <c r="A936" s="53">
        <v>1948.04</v>
      </c>
      <c r="B936" s="53">
        <v>15.4</v>
      </c>
      <c r="C936" s="59">
        <v>7.6923076923076872E-2</v>
      </c>
    </row>
    <row r="937" spans="1:3" x14ac:dyDescent="0.2">
      <c r="A937" s="53">
        <v>1948.05</v>
      </c>
      <c r="B937" s="53">
        <v>16.149999999999999</v>
      </c>
      <c r="C937" s="59">
        <v>4.870129870129869E-2</v>
      </c>
    </row>
    <row r="938" spans="1:3" x14ac:dyDescent="0.2">
      <c r="A938" s="53">
        <v>1948.06</v>
      </c>
      <c r="B938" s="53">
        <v>16.82</v>
      </c>
      <c r="C938" s="59">
        <v>4.1486068111455277E-2</v>
      </c>
    </row>
    <row r="939" spans="1:3" x14ac:dyDescent="0.2">
      <c r="A939" s="53">
        <v>1948.07</v>
      </c>
      <c r="B939" s="53">
        <v>16.420000000000002</v>
      </c>
      <c r="C939" s="59">
        <v>-2.378121284185486E-2</v>
      </c>
    </row>
    <row r="940" spans="1:3" x14ac:dyDescent="0.2">
      <c r="A940" s="53">
        <v>1948.08</v>
      </c>
      <c r="B940" s="53">
        <v>15.94</v>
      </c>
      <c r="C940" s="59">
        <v>-2.9232643118148771E-2</v>
      </c>
    </row>
    <row r="941" spans="1:3" x14ac:dyDescent="0.2">
      <c r="A941" s="53">
        <v>1948.09</v>
      </c>
      <c r="B941" s="53">
        <v>15.76</v>
      </c>
      <c r="C941" s="59">
        <v>-1.129234629861986E-2</v>
      </c>
    </row>
    <row r="942" spans="1:3" x14ac:dyDescent="0.2">
      <c r="A942" s="53">
        <v>1948.1</v>
      </c>
      <c r="B942" s="53">
        <v>16.190000000000001</v>
      </c>
      <c r="C942" s="59">
        <v>2.7284263959390875E-2</v>
      </c>
    </row>
    <row r="943" spans="1:3" x14ac:dyDescent="0.2">
      <c r="A943" s="53">
        <v>1948.11</v>
      </c>
      <c r="B943" s="53">
        <v>15.29</v>
      </c>
      <c r="C943" s="59">
        <v>-5.5589870290302823E-2</v>
      </c>
    </row>
    <row r="944" spans="1:3" x14ac:dyDescent="0.2">
      <c r="A944" s="53">
        <v>1948.12</v>
      </c>
      <c r="B944" s="53">
        <v>15.19</v>
      </c>
      <c r="C944" s="59">
        <v>-6.5402223675604665E-3</v>
      </c>
    </row>
    <row r="945" spans="1:3" x14ac:dyDescent="0.2">
      <c r="A945" s="53">
        <v>1949.01</v>
      </c>
      <c r="B945" s="53">
        <v>15.36</v>
      </c>
      <c r="C945" s="59">
        <v>1.1191573403555033E-2</v>
      </c>
    </row>
    <row r="946" spans="1:3" x14ac:dyDescent="0.2">
      <c r="A946" s="53">
        <v>1949.02</v>
      </c>
      <c r="B946" s="53">
        <v>14.77</v>
      </c>
      <c r="C946" s="59">
        <v>-3.841145833333337E-2</v>
      </c>
    </row>
    <row r="947" spans="1:3" x14ac:dyDescent="0.2">
      <c r="A947" s="53">
        <v>1949.03</v>
      </c>
      <c r="B947" s="53">
        <v>14.91</v>
      </c>
      <c r="C947" s="59">
        <v>9.4786729857820884E-3</v>
      </c>
    </row>
    <row r="948" spans="1:3" x14ac:dyDescent="0.2">
      <c r="A948" s="53">
        <v>1949.04</v>
      </c>
      <c r="B948" s="53">
        <v>14.89</v>
      </c>
      <c r="C948" s="59">
        <v>-1.3413816230717357E-3</v>
      </c>
    </row>
    <row r="949" spans="1:3" x14ac:dyDescent="0.2">
      <c r="A949" s="53">
        <v>1949.05</v>
      </c>
      <c r="B949" s="53">
        <v>14.78</v>
      </c>
      <c r="C949" s="59">
        <v>-7.3875083948959919E-3</v>
      </c>
    </row>
    <row r="950" spans="1:3" x14ac:dyDescent="0.2">
      <c r="A950" s="53">
        <v>1949.06</v>
      </c>
      <c r="B950" s="53">
        <v>13.97</v>
      </c>
      <c r="C950" s="59">
        <v>-5.4803788903924122E-2</v>
      </c>
    </row>
    <row r="951" spans="1:3" x14ac:dyDescent="0.2">
      <c r="A951" s="53">
        <v>1949.07</v>
      </c>
      <c r="B951" s="53">
        <v>14.76</v>
      </c>
      <c r="C951" s="59">
        <v>5.654974946313529E-2</v>
      </c>
    </row>
    <row r="952" spans="1:3" x14ac:dyDescent="0.2">
      <c r="A952" s="53">
        <v>1949.08</v>
      </c>
      <c r="B952" s="53">
        <v>15.29</v>
      </c>
      <c r="C952" s="59">
        <v>3.5907859078590842E-2</v>
      </c>
    </row>
    <row r="953" spans="1:3" x14ac:dyDescent="0.2">
      <c r="A953" s="53">
        <v>1949.09</v>
      </c>
      <c r="B953" s="53">
        <v>15.49</v>
      </c>
      <c r="C953" s="59">
        <v>1.3080444735121155E-2</v>
      </c>
    </row>
    <row r="954" spans="1:3" x14ac:dyDescent="0.2">
      <c r="A954" s="53">
        <v>1949.1</v>
      </c>
      <c r="B954" s="53">
        <v>15.89</v>
      </c>
      <c r="C954" s="59">
        <v>2.58231116849581E-2</v>
      </c>
    </row>
    <row r="955" spans="1:3" x14ac:dyDescent="0.2">
      <c r="A955" s="53">
        <v>1949.11</v>
      </c>
      <c r="B955" s="53">
        <v>16.11</v>
      </c>
      <c r="C955" s="59">
        <v>1.3845185651353065E-2</v>
      </c>
    </row>
    <row r="956" spans="1:3" x14ac:dyDescent="0.2">
      <c r="A956" s="53">
        <v>1949.12</v>
      </c>
      <c r="B956" s="53">
        <v>16.54</v>
      </c>
      <c r="C956" s="59">
        <v>2.6691495965238898E-2</v>
      </c>
    </row>
    <row r="957" spans="1:3" x14ac:dyDescent="0.2">
      <c r="A957" s="53">
        <v>1950.01</v>
      </c>
      <c r="B957" s="53">
        <v>16.88</v>
      </c>
      <c r="C957" s="59">
        <v>2.0556227327690468E-2</v>
      </c>
    </row>
    <row r="958" spans="1:3" x14ac:dyDescent="0.2">
      <c r="A958" s="53">
        <v>1950.02</v>
      </c>
      <c r="B958" s="53">
        <v>17.21</v>
      </c>
      <c r="C958" s="59">
        <v>1.9549763033175571E-2</v>
      </c>
    </row>
    <row r="959" spans="1:3" x14ac:dyDescent="0.2">
      <c r="A959" s="53">
        <v>1950.03</v>
      </c>
      <c r="B959" s="53">
        <v>17.350000000000001</v>
      </c>
      <c r="C959" s="59">
        <v>8.1348053457293013E-3</v>
      </c>
    </row>
    <row r="960" spans="1:3" x14ac:dyDescent="0.2">
      <c r="A960" s="53">
        <v>1950.04</v>
      </c>
      <c r="B960" s="53">
        <v>17.84</v>
      </c>
      <c r="C960" s="59">
        <v>2.824207492795372E-2</v>
      </c>
    </row>
    <row r="961" spans="1:3" x14ac:dyDescent="0.2">
      <c r="A961" s="53">
        <v>1950.05</v>
      </c>
      <c r="B961" s="53">
        <v>18.440000000000001</v>
      </c>
      <c r="C961" s="59">
        <v>3.3632286995515681E-2</v>
      </c>
    </row>
    <row r="962" spans="1:3" x14ac:dyDescent="0.2">
      <c r="A962" s="53">
        <v>1950.06</v>
      </c>
      <c r="B962" s="53">
        <v>18.739999999999998</v>
      </c>
      <c r="C962" s="59">
        <v>1.626898047722336E-2</v>
      </c>
    </row>
    <row r="963" spans="1:3" x14ac:dyDescent="0.2">
      <c r="A963" s="53">
        <v>1950.07</v>
      </c>
      <c r="B963" s="53">
        <v>17.38</v>
      </c>
      <c r="C963" s="59">
        <v>-7.257203842049087E-2</v>
      </c>
    </row>
    <row r="964" spans="1:3" x14ac:dyDescent="0.2">
      <c r="A964" s="53">
        <v>1950.08</v>
      </c>
      <c r="B964" s="53">
        <v>18.43</v>
      </c>
      <c r="C964" s="59">
        <v>6.0414269275028909E-2</v>
      </c>
    </row>
    <row r="965" spans="1:3" x14ac:dyDescent="0.2">
      <c r="A965" s="53">
        <v>1950.09</v>
      </c>
      <c r="B965" s="53">
        <v>19.079999999999998</v>
      </c>
      <c r="C965" s="59">
        <v>3.5268583830710742E-2</v>
      </c>
    </row>
    <row r="966" spans="1:3" x14ac:dyDescent="0.2">
      <c r="A966" s="53">
        <v>1950.1</v>
      </c>
      <c r="B966" s="53">
        <v>19.87</v>
      </c>
      <c r="C966" s="59">
        <v>4.1404612159329224E-2</v>
      </c>
    </row>
    <row r="967" spans="1:3" x14ac:dyDescent="0.2">
      <c r="A967" s="53">
        <v>1950.11</v>
      </c>
      <c r="B967" s="53">
        <v>19.829999999999998</v>
      </c>
      <c r="C967" s="59">
        <v>-2.0130850528435884E-3</v>
      </c>
    </row>
    <row r="968" spans="1:3" x14ac:dyDescent="0.2">
      <c r="A968" s="53">
        <v>1950.12</v>
      </c>
      <c r="B968" s="53">
        <v>19.75</v>
      </c>
      <c r="C968" s="59">
        <v>-4.034291477559182E-3</v>
      </c>
    </row>
    <row r="969" spans="1:3" x14ac:dyDescent="0.2">
      <c r="A969" s="53">
        <v>1951.01</v>
      </c>
      <c r="B969" s="53">
        <v>21.21</v>
      </c>
      <c r="C969" s="59">
        <v>7.392405063291152E-2</v>
      </c>
    </row>
    <row r="970" spans="1:3" x14ac:dyDescent="0.2">
      <c r="A970" s="53">
        <v>1951.02</v>
      </c>
      <c r="B970" s="53">
        <v>22</v>
      </c>
      <c r="C970" s="59">
        <v>3.7246581801037237E-2</v>
      </c>
    </row>
    <row r="971" spans="1:3" x14ac:dyDescent="0.2">
      <c r="A971" s="53">
        <v>1951.03</v>
      </c>
      <c r="B971" s="53">
        <v>21.63</v>
      </c>
      <c r="C971" s="59">
        <v>-1.6818181818181843E-2</v>
      </c>
    </row>
    <row r="972" spans="1:3" x14ac:dyDescent="0.2">
      <c r="A972" s="53">
        <v>1951.04</v>
      </c>
      <c r="B972" s="53">
        <v>21.92</v>
      </c>
      <c r="C972" s="59">
        <v>1.3407304669440734E-2</v>
      </c>
    </row>
    <row r="973" spans="1:3" x14ac:dyDescent="0.2">
      <c r="A973" s="53">
        <v>1951.05</v>
      </c>
      <c r="B973" s="53">
        <v>21.93</v>
      </c>
      <c r="C973" s="59">
        <v>4.5620437956195303E-4</v>
      </c>
    </row>
    <row r="974" spans="1:3" x14ac:dyDescent="0.2">
      <c r="A974" s="53">
        <v>1951.06</v>
      </c>
      <c r="B974" s="53">
        <v>21.55</v>
      </c>
      <c r="C974" s="59">
        <v>-1.7327861377108955E-2</v>
      </c>
    </row>
    <row r="975" spans="1:3" x14ac:dyDescent="0.2">
      <c r="A975" s="53">
        <v>1951.07</v>
      </c>
      <c r="B975" s="53">
        <v>21.93</v>
      </c>
      <c r="C975" s="59">
        <v>1.7633410672853733E-2</v>
      </c>
    </row>
    <row r="976" spans="1:3" x14ac:dyDescent="0.2">
      <c r="A976" s="53">
        <v>1951.08</v>
      </c>
      <c r="B976" s="53">
        <v>22.89</v>
      </c>
      <c r="C976" s="59">
        <v>4.3775649794801641E-2</v>
      </c>
    </row>
    <row r="977" spans="1:3" x14ac:dyDescent="0.2">
      <c r="A977" s="53">
        <v>1951.09</v>
      </c>
      <c r="B977" s="53">
        <v>23.48</v>
      </c>
      <c r="C977" s="59">
        <v>2.5775447793796369E-2</v>
      </c>
    </row>
    <row r="978" spans="1:3" x14ac:dyDescent="0.2">
      <c r="A978" s="53">
        <v>1951.1</v>
      </c>
      <c r="B978" s="53">
        <v>23.36</v>
      </c>
      <c r="C978" s="59">
        <v>-5.110732538330498E-3</v>
      </c>
    </row>
    <row r="979" spans="1:3" x14ac:dyDescent="0.2">
      <c r="A979" s="53">
        <v>1951.11</v>
      </c>
      <c r="B979" s="53">
        <v>22.71</v>
      </c>
      <c r="C979" s="59">
        <v>-2.7825342465753411E-2</v>
      </c>
    </row>
    <row r="980" spans="1:3" x14ac:dyDescent="0.2">
      <c r="A980" s="53">
        <v>1951.12</v>
      </c>
      <c r="B980" s="53">
        <v>23.41</v>
      </c>
      <c r="C980" s="59">
        <v>3.0823425803610638E-2</v>
      </c>
    </row>
    <row r="981" spans="1:3" x14ac:dyDescent="0.2">
      <c r="A981" s="53">
        <v>1952.01</v>
      </c>
      <c r="B981" s="53">
        <v>24.19</v>
      </c>
      <c r="C981" s="59">
        <v>3.3319094404100857E-2</v>
      </c>
    </row>
    <row r="982" spans="1:3" x14ac:dyDescent="0.2">
      <c r="A982" s="53">
        <v>1952.02</v>
      </c>
      <c r="B982" s="53">
        <v>23.75</v>
      </c>
      <c r="C982" s="59">
        <v>-1.8189334435717242E-2</v>
      </c>
    </row>
    <row r="983" spans="1:3" x14ac:dyDescent="0.2">
      <c r="A983" s="53">
        <v>1952.03</v>
      </c>
      <c r="B983" s="53">
        <v>23.81</v>
      </c>
      <c r="C983" s="59">
        <v>2.5263157894737098E-3</v>
      </c>
    </row>
    <row r="984" spans="1:3" x14ac:dyDescent="0.2">
      <c r="A984" s="53">
        <v>1952.04</v>
      </c>
      <c r="B984" s="53">
        <v>23.74</v>
      </c>
      <c r="C984" s="59">
        <v>-2.9399412011760218E-3</v>
      </c>
    </row>
    <row r="985" spans="1:3" x14ac:dyDescent="0.2">
      <c r="A985" s="53">
        <v>1952.05</v>
      </c>
      <c r="B985" s="53">
        <v>23.73</v>
      </c>
      <c r="C985" s="59">
        <v>-4.212299915753448E-4</v>
      </c>
    </row>
    <row r="986" spans="1:3" x14ac:dyDescent="0.2">
      <c r="A986" s="53">
        <v>1952.06</v>
      </c>
      <c r="B986" s="53">
        <v>24.38</v>
      </c>
      <c r="C986" s="59">
        <v>2.7391487568478645E-2</v>
      </c>
    </row>
    <row r="987" spans="1:3" x14ac:dyDescent="0.2">
      <c r="A987" s="53">
        <v>1952.07</v>
      </c>
      <c r="B987" s="53">
        <v>25.08</v>
      </c>
      <c r="C987" s="59">
        <v>2.8712059064807116E-2</v>
      </c>
    </row>
    <row r="988" spans="1:3" x14ac:dyDescent="0.2">
      <c r="A988" s="53">
        <v>1952.08</v>
      </c>
      <c r="B988" s="53">
        <v>25.18</v>
      </c>
      <c r="C988" s="59">
        <v>3.9872408293462058E-3</v>
      </c>
    </row>
    <row r="989" spans="1:3" x14ac:dyDescent="0.2">
      <c r="A989" s="53">
        <v>1952.09</v>
      </c>
      <c r="B989" s="53">
        <v>24.78</v>
      </c>
      <c r="C989" s="59">
        <v>-1.5885623510722757E-2</v>
      </c>
    </row>
    <row r="990" spans="1:3" x14ac:dyDescent="0.2">
      <c r="A990" s="53">
        <v>1952.1</v>
      </c>
      <c r="B990" s="53">
        <v>24.26</v>
      </c>
      <c r="C990" s="59">
        <v>-2.098466505246166E-2</v>
      </c>
    </row>
    <row r="991" spans="1:3" x14ac:dyDescent="0.2">
      <c r="A991" s="53">
        <v>1952.11</v>
      </c>
      <c r="B991" s="53">
        <v>25.03</v>
      </c>
      <c r="C991" s="59">
        <v>3.1739488870568877E-2</v>
      </c>
    </row>
    <row r="992" spans="1:3" x14ac:dyDescent="0.2">
      <c r="A992" s="53">
        <v>1952.12</v>
      </c>
      <c r="B992" s="53">
        <v>26.04</v>
      </c>
      <c r="C992" s="59">
        <v>4.0351578106272434E-2</v>
      </c>
    </row>
    <row r="993" spans="1:3" x14ac:dyDescent="0.2">
      <c r="A993" s="53">
        <v>1953.01</v>
      </c>
      <c r="B993" s="53">
        <v>26.18</v>
      </c>
      <c r="C993" s="59">
        <v>5.3763440860215006E-3</v>
      </c>
    </row>
    <row r="994" spans="1:3" x14ac:dyDescent="0.2">
      <c r="A994" s="53">
        <v>1953.02</v>
      </c>
      <c r="B994" s="53">
        <v>25.86</v>
      </c>
      <c r="C994" s="59">
        <v>-1.2223071046600475E-2</v>
      </c>
    </row>
    <row r="995" spans="1:3" x14ac:dyDescent="0.2">
      <c r="A995" s="53">
        <v>1953.03</v>
      </c>
      <c r="B995" s="53">
        <v>25.99</v>
      </c>
      <c r="C995" s="59">
        <v>5.0270688321731871E-3</v>
      </c>
    </row>
    <row r="996" spans="1:3" x14ac:dyDescent="0.2">
      <c r="A996" s="53">
        <v>1953.04</v>
      </c>
      <c r="B996" s="53">
        <v>24.71</v>
      </c>
      <c r="C996" s="59">
        <v>-4.9249711427472032E-2</v>
      </c>
    </row>
    <row r="997" spans="1:3" x14ac:dyDescent="0.2">
      <c r="A997" s="53">
        <v>1953.05</v>
      </c>
      <c r="B997" s="53">
        <v>24.84</v>
      </c>
      <c r="C997" s="59">
        <v>5.2610279239173607E-3</v>
      </c>
    </row>
    <row r="998" spans="1:3" x14ac:dyDescent="0.2">
      <c r="A998" s="53">
        <v>1953.06</v>
      </c>
      <c r="B998" s="53">
        <v>23.95</v>
      </c>
      <c r="C998" s="59">
        <v>-3.5829307568438051E-2</v>
      </c>
    </row>
    <row r="999" spans="1:3" x14ac:dyDescent="0.2">
      <c r="A999" s="53">
        <v>1953.07</v>
      </c>
      <c r="B999" s="53">
        <v>24.29</v>
      </c>
      <c r="C999" s="59">
        <v>1.4196242171189866E-2</v>
      </c>
    </row>
    <row r="1000" spans="1:3" x14ac:dyDescent="0.2">
      <c r="A1000" s="53">
        <v>1953.08</v>
      </c>
      <c r="B1000" s="53">
        <v>24.39</v>
      </c>
      <c r="C1000" s="59">
        <v>4.1169205434334888E-3</v>
      </c>
    </row>
    <row r="1001" spans="1:3" x14ac:dyDescent="0.2">
      <c r="A1001" s="53">
        <v>1953.09</v>
      </c>
      <c r="B1001" s="53">
        <v>23.27</v>
      </c>
      <c r="C1001" s="59">
        <v>-4.592045920459209E-2</v>
      </c>
    </row>
    <row r="1002" spans="1:3" x14ac:dyDescent="0.2">
      <c r="A1002" s="53">
        <v>1953.1</v>
      </c>
      <c r="B1002" s="53">
        <v>23.97</v>
      </c>
      <c r="C1002" s="59">
        <v>3.0081650193382048E-2</v>
      </c>
    </row>
    <row r="1003" spans="1:3" x14ac:dyDescent="0.2">
      <c r="A1003" s="53">
        <v>1953.11</v>
      </c>
      <c r="B1003" s="53">
        <v>24.5</v>
      </c>
      <c r="C1003" s="59">
        <v>2.2110972048393851E-2</v>
      </c>
    </row>
    <row r="1004" spans="1:3" x14ac:dyDescent="0.2">
      <c r="A1004" s="53">
        <v>1953.12</v>
      </c>
      <c r="B1004" s="53">
        <v>24.83</v>
      </c>
      <c r="C1004" s="59">
        <v>1.346938775510198E-2</v>
      </c>
    </row>
    <row r="1005" spans="1:3" x14ac:dyDescent="0.2">
      <c r="A1005" s="53">
        <v>1954.01</v>
      </c>
      <c r="B1005" s="53">
        <v>25.46</v>
      </c>
      <c r="C1005" s="59">
        <v>2.5372533225936467E-2</v>
      </c>
    </row>
    <row r="1006" spans="1:3" x14ac:dyDescent="0.2">
      <c r="A1006" s="53">
        <v>1954.02</v>
      </c>
      <c r="B1006" s="53">
        <v>26.02</v>
      </c>
      <c r="C1006" s="59">
        <v>2.1995286724273422E-2</v>
      </c>
    </row>
    <row r="1007" spans="1:3" x14ac:dyDescent="0.2">
      <c r="A1007" s="53">
        <v>1954.03</v>
      </c>
      <c r="B1007" s="53">
        <v>26.57</v>
      </c>
      <c r="C1007" s="59">
        <v>2.1137586471944747E-2</v>
      </c>
    </row>
    <row r="1008" spans="1:3" x14ac:dyDescent="0.2">
      <c r="A1008" s="53">
        <v>1954.04</v>
      </c>
      <c r="B1008" s="53">
        <v>27.63</v>
      </c>
      <c r="C1008" s="59">
        <v>3.9894617990214432E-2</v>
      </c>
    </row>
    <row r="1009" spans="1:3" x14ac:dyDescent="0.2">
      <c r="A1009" s="53">
        <v>1954.05</v>
      </c>
      <c r="B1009" s="53">
        <v>28.73</v>
      </c>
      <c r="C1009" s="59">
        <v>3.981179876945351E-2</v>
      </c>
    </row>
    <row r="1010" spans="1:3" x14ac:dyDescent="0.2">
      <c r="A1010" s="53">
        <v>1954.06</v>
      </c>
      <c r="B1010" s="53">
        <v>28.96</v>
      </c>
      <c r="C1010" s="59">
        <v>8.0055690915419309E-3</v>
      </c>
    </row>
    <row r="1011" spans="1:3" x14ac:dyDescent="0.2">
      <c r="A1011" s="53">
        <v>1954.07</v>
      </c>
      <c r="B1011" s="53">
        <v>30.13</v>
      </c>
      <c r="C1011" s="59">
        <v>4.040055248618768E-2</v>
      </c>
    </row>
    <row r="1012" spans="1:3" x14ac:dyDescent="0.2">
      <c r="A1012" s="53">
        <v>1954.08</v>
      </c>
      <c r="B1012" s="53">
        <v>30.73</v>
      </c>
      <c r="C1012" s="59">
        <v>1.9913707268503167E-2</v>
      </c>
    </row>
    <row r="1013" spans="1:3" x14ac:dyDescent="0.2">
      <c r="A1013" s="53">
        <v>1954.09</v>
      </c>
      <c r="B1013" s="53">
        <v>31.45</v>
      </c>
      <c r="C1013" s="59">
        <v>2.3429873088187447E-2</v>
      </c>
    </row>
    <row r="1014" spans="1:3" x14ac:dyDescent="0.2">
      <c r="A1014" s="53">
        <v>1954.1</v>
      </c>
      <c r="B1014" s="53">
        <v>32.18</v>
      </c>
      <c r="C1014" s="59">
        <v>2.3211446740858621E-2</v>
      </c>
    </row>
    <row r="1015" spans="1:3" x14ac:dyDescent="0.2">
      <c r="A1015" s="53">
        <v>1954.11</v>
      </c>
      <c r="B1015" s="53">
        <v>33.44</v>
      </c>
      <c r="C1015" s="59">
        <v>3.9154754505904332E-2</v>
      </c>
    </row>
    <row r="1016" spans="1:3" x14ac:dyDescent="0.2">
      <c r="A1016" s="53">
        <v>1954.12</v>
      </c>
      <c r="B1016" s="53">
        <v>34.97</v>
      </c>
      <c r="C1016" s="59">
        <v>4.575358851674638E-2</v>
      </c>
    </row>
    <row r="1017" spans="1:3" x14ac:dyDescent="0.2">
      <c r="A1017" s="53">
        <v>1955.01</v>
      </c>
      <c r="B1017" s="53">
        <v>35.6</v>
      </c>
      <c r="C1017" s="59">
        <v>1.8015441807263333E-2</v>
      </c>
    </row>
    <row r="1018" spans="1:3" x14ac:dyDescent="0.2">
      <c r="A1018" s="53">
        <v>1955.02</v>
      </c>
      <c r="B1018" s="53">
        <v>36.79</v>
      </c>
      <c r="C1018" s="59">
        <v>3.3426966292134708E-2</v>
      </c>
    </row>
    <row r="1019" spans="1:3" x14ac:dyDescent="0.2">
      <c r="A1019" s="53">
        <v>1955.03</v>
      </c>
      <c r="B1019" s="53">
        <v>36.5</v>
      </c>
      <c r="C1019" s="59">
        <v>-7.8825767871704144E-3</v>
      </c>
    </row>
    <row r="1020" spans="1:3" x14ac:dyDescent="0.2">
      <c r="A1020" s="53">
        <v>1955.04</v>
      </c>
      <c r="B1020" s="53">
        <v>37.76</v>
      </c>
      <c r="C1020" s="59">
        <v>3.4520547945205315E-2</v>
      </c>
    </row>
    <row r="1021" spans="1:3" x14ac:dyDescent="0.2">
      <c r="A1021" s="53">
        <v>1955.05</v>
      </c>
      <c r="B1021" s="53">
        <v>37.6</v>
      </c>
      <c r="C1021" s="59">
        <v>-4.237288135593098E-3</v>
      </c>
    </row>
    <row r="1022" spans="1:3" x14ac:dyDescent="0.2">
      <c r="A1022" s="53">
        <v>1955.06</v>
      </c>
      <c r="B1022" s="53">
        <v>39.78</v>
      </c>
      <c r="C1022" s="59">
        <v>5.797872340425525E-2</v>
      </c>
    </row>
    <row r="1023" spans="1:3" x14ac:dyDescent="0.2">
      <c r="A1023" s="53">
        <v>1955.07</v>
      </c>
      <c r="B1023" s="53">
        <v>42.69</v>
      </c>
      <c r="C1023" s="59">
        <v>7.3152337858220173E-2</v>
      </c>
    </row>
    <row r="1024" spans="1:3" x14ac:dyDescent="0.2">
      <c r="A1024" s="53">
        <v>1955.08</v>
      </c>
      <c r="B1024" s="53">
        <v>42.43</v>
      </c>
      <c r="C1024" s="59">
        <v>-6.0904193019442054E-3</v>
      </c>
    </row>
    <row r="1025" spans="1:3" x14ac:dyDescent="0.2">
      <c r="A1025" s="53">
        <v>1955.09</v>
      </c>
      <c r="B1025" s="53">
        <v>44.34</v>
      </c>
      <c r="C1025" s="59">
        <v>4.5015319349516858E-2</v>
      </c>
    </row>
    <row r="1026" spans="1:3" x14ac:dyDescent="0.2">
      <c r="A1026" s="53">
        <v>1955.1</v>
      </c>
      <c r="B1026" s="53">
        <v>42.11</v>
      </c>
      <c r="C1026" s="59">
        <v>-5.0293188994136262E-2</v>
      </c>
    </row>
    <row r="1027" spans="1:3" x14ac:dyDescent="0.2">
      <c r="A1027" s="53">
        <v>1955.11</v>
      </c>
      <c r="B1027" s="53">
        <v>44.95</v>
      </c>
      <c r="C1027" s="59">
        <v>6.7442412728568213E-2</v>
      </c>
    </row>
    <row r="1028" spans="1:3" x14ac:dyDescent="0.2">
      <c r="A1028" s="53">
        <v>1955.12</v>
      </c>
      <c r="B1028" s="53">
        <v>45.37</v>
      </c>
      <c r="C1028" s="59">
        <v>9.3437152391544487E-3</v>
      </c>
    </row>
    <row r="1029" spans="1:3" x14ac:dyDescent="0.2">
      <c r="A1029" s="53">
        <v>1956.01</v>
      </c>
      <c r="B1029" s="53">
        <v>44.15</v>
      </c>
      <c r="C1029" s="59">
        <v>-2.68900154286974E-2</v>
      </c>
    </row>
    <row r="1030" spans="1:3" x14ac:dyDescent="0.2">
      <c r="A1030" s="53">
        <v>1956.02</v>
      </c>
      <c r="B1030" s="53">
        <v>44.43</v>
      </c>
      <c r="C1030" s="59">
        <v>6.3420158550395733E-3</v>
      </c>
    </row>
    <row r="1031" spans="1:3" x14ac:dyDescent="0.2">
      <c r="A1031" s="53">
        <v>1956.03</v>
      </c>
      <c r="B1031" s="53">
        <v>47.49</v>
      </c>
      <c r="C1031" s="59">
        <v>6.8872383524645642E-2</v>
      </c>
    </row>
    <row r="1032" spans="1:3" x14ac:dyDescent="0.2">
      <c r="A1032" s="53">
        <v>1956.04</v>
      </c>
      <c r="B1032" s="53">
        <v>48.05</v>
      </c>
      <c r="C1032" s="59">
        <v>1.1791956201305354E-2</v>
      </c>
    </row>
    <row r="1033" spans="1:3" x14ac:dyDescent="0.2">
      <c r="A1033" s="53">
        <v>1956.05</v>
      </c>
      <c r="B1033" s="53">
        <v>46.54</v>
      </c>
      <c r="C1033" s="59">
        <v>-3.1425598335067639E-2</v>
      </c>
    </row>
    <row r="1034" spans="1:3" x14ac:dyDescent="0.2">
      <c r="A1034" s="53">
        <v>1956.06</v>
      </c>
      <c r="B1034" s="53">
        <v>46.27</v>
      </c>
      <c r="C1034" s="59">
        <v>-5.8014611087235934E-3</v>
      </c>
    </row>
    <row r="1035" spans="1:3" x14ac:dyDescent="0.2">
      <c r="A1035" s="53">
        <v>1956.07</v>
      </c>
      <c r="B1035" s="53">
        <v>48.78</v>
      </c>
      <c r="C1035" s="59">
        <v>5.424681218932359E-2</v>
      </c>
    </row>
    <row r="1036" spans="1:3" x14ac:dyDescent="0.2">
      <c r="A1036" s="53">
        <v>1956.08</v>
      </c>
      <c r="B1036" s="53">
        <v>48.49</v>
      </c>
      <c r="C1036" s="59">
        <v>-5.9450594505945364E-3</v>
      </c>
    </row>
    <row r="1037" spans="1:3" x14ac:dyDescent="0.2">
      <c r="A1037" s="53">
        <v>1956.09</v>
      </c>
      <c r="B1037" s="53">
        <v>46.84</v>
      </c>
      <c r="C1037" s="59">
        <v>-3.4027634563827514E-2</v>
      </c>
    </row>
    <row r="1038" spans="1:3" x14ac:dyDescent="0.2">
      <c r="A1038" s="53">
        <v>1956.1</v>
      </c>
      <c r="B1038" s="53">
        <v>46.24</v>
      </c>
      <c r="C1038" s="59">
        <v>-1.2809564474807855E-2</v>
      </c>
    </row>
    <row r="1039" spans="1:3" x14ac:dyDescent="0.2">
      <c r="A1039" s="53">
        <v>1956.11</v>
      </c>
      <c r="B1039" s="53">
        <v>45.76</v>
      </c>
      <c r="C1039" s="59">
        <v>-1.038062283737029E-2</v>
      </c>
    </row>
    <row r="1040" spans="1:3" x14ac:dyDescent="0.2">
      <c r="A1040" s="53">
        <v>1956.12</v>
      </c>
      <c r="B1040" s="53">
        <v>46.44</v>
      </c>
      <c r="C1040" s="59">
        <v>1.4860139860139787E-2</v>
      </c>
    </row>
    <row r="1041" spans="1:3" x14ac:dyDescent="0.2">
      <c r="A1041" s="53">
        <v>1957.01</v>
      </c>
      <c r="B1041" s="53">
        <v>45.43</v>
      </c>
      <c r="C1041" s="59">
        <v>-2.174849267872514E-2</v>
      </c>
    </row>
    <row r="1042" spans="1:3" x14ac:dyDescent="0.2">
      <c r="A1042" s="53">
        <v>1957.02</v>
      </c>
      <c r="B1042" s="53">
        <v>43.47</v>
      </c>
      <c r="C1042" s="59">
        <v>-4.3143297380585532E-2</v>
      </c>
    </row>
    <row r="1043" spans="1:3" x14ac:dyDescent="0.2">
      <c r="A1043" s="53">
        <v>1957.03</v>
      </c>
      <c r="B1043" s="53">
        <v>44.03</v>
      </c>
      <c r="C1043" s="59">
        <v>1.2882447665056418E-2</v>
      </c>
    </row>
    <row r="1044" spans="1:3" x14ac:dyDescent="0.2">
      <c r="A1044" s="53">
        <v>1957.04</v>
      </c>
      <c r="B1044" s="53">
        <v>45.05</v>
      </c>
      <c r="C1044" s="59">
        <v>2.316602316602312E-2</v>
      </c>
    </row>
    <row r="1045" spans="1:3" x14ac:dyDescent="0.2">
      <c r="A1045" s="53">
        <v>1957.05</v>
      </c>
      <c r="B1045" s="53">
        <v>46.78</v>
      </c>
      <c r="C1045" s="59">
        <v>3.8401775804661531E-2</v>
      </c>
    </row>
    <row r="1046" spans="1:3" x14ac:dyDescent="0.2">
      <c r="A1046" s="53">
        <v>1957.06</v>
      </c>
      <c r="B1046" s="53">
        <v>47.55</v>
      </c>
      <c r="C1046" s="59">
        <v>1.6460025651988008E-2</v>
      </c>
    </row>
    <row r="1047" spans="1:3" x14ac:dyDescent="0.2">
      <c r="A1047" s="53">
        <v>1957.07</v>
      </c>
      <c r="B1047" s="53">
        <v>48.51</v>
      </c>
      <c r="C1047" s="59">
        <v>2.018927444794949E-2</v>
      </c>
    </row>
    <row r="1048" spans="1:3" x14ac:dyDescent="0.2">
      <c r="A1048" s="53">
        <v>1957.08</v>
      </c>
      <c r="B1048" s="53">
        <v>45.84</v>
      </c>
      <c r="C1048" s="59">
        <v>-5.5040197897340604E-2</v>
      </c>
    </row>
    <row r="1049" spans="1:3" x14ac:dyDescent="0.2">
      <c r="A1049" s="53">
        <v>1957.09</v>
      </c>
      <c r="B1049" s="53">
        <v>43.98</v>
      </c>
      <c r="C1049" s="59">
        <v>-4.0575916230366604E-2</v>
      </c>
    </row>
    <row r="1050" spans="1:3" x14ac:dyDescent="0.2">
      <c r="A1050" s="53">
        <v>1957.1</v>
      </c>
      <c r="B1050" s="53">
        <v>41.24</v>
      </c>
      <c r="C1050" s="59">
        <v>-6.2301045929968102E-2</v>
      </c>
    </row>
    <row r="1051" spans="1:3" x14ac:dyDescent="0.2">
      <c r="A1051" s="53">
        <v>1957.11</v>
      </c>
      <c r="B1051" s="53">
        <v>40.35</v>
      </c>
      <c r="C1051" s="59">
        <v>-2.1580989330746814E-2</v>
      </c>
    </row>
    <row r="1052" spans="1:3" x14ac:dyDescent="0.2">
      <c r="A1052" s="53">
        <v>1957.12</v>
      </c>
      <c r="B1052" s="53">
        <v>40.33</v>
      </c>
      <c r="C1052" s="59">
        <v>-4.9566294919467513E-4</v>
      </c>
    </row>
    <row r="1053" spans="1:3" x14ac:dyDescent="0.2">
      <c r="A1053" s="53">
        <v>1958.01</v>
      </c>
      <c r="B1053" s="53">
        <v>41.12</v>
      </c>
      <c r="C1053" s="59">
        <v>1.9588395735184783E-2</v>
      </c>
    </row>
    <row r="1054" spans="1:3" x14ac:dyDescent="0.2">
      <c r="A1054" s="53">
        <v>1958.02</v>
      </c>
      <c r="B1054" s="53">
        <v>41.26</v>
      </c>
      <c r="C1054" s="59">
        <v>3.404669260700377E-3</v>
      </c>
    </row>
    <row r="1055" spans="1:3" x14ac:dyDescent="0.2">
      <c r="A1055" s="53">
        <v>1958.03</v>
      </c>
      <c r="B1055" s="53">
        <v>42.11</v>
      </c>
      <c r="C1055" s="59">
        <v>2.060106640814352E-2</v>
      </c>
    </row>
    <row r="1056" spans="1:3" x14ac:dyDescent="0.2">
      <c r="A1056" s="53">
        <v>1958.04</v>
      </c>
      <c r="B1056" s="53">
        <v>42.34</v>
      </c>
      <c r="C1056" s="59">
        <v>5.4618855378771869E-3</v>
      </c>
    </row>
    <row r="1057" spans="1:3" x14ac:dyDescent="0.2">
      <c r="A1057" s="53">
        <v>1958.05</v>
      </c>
      <c r="B1057" s="53">
        <v>43.7</v>
      </c>
      <c r="C1057" s="59">
        <v>3.212092583845072E-2</v>
      </c>
    </row>
    <row r="1058" spans="1:3" x14ac:dyDescent="0.2">
      <c r="A1058" s="53">
        <v>1958.06</v>
      </c>
      <c r="B1058" s="53">
        <v>44.75</v>
      </c>
      <c r="C1058" s="59">
        <v>2.4027459954233388E-2</v>
      </c>
    </row>
    <row r="1059" spans="1:3" x14ac:dyDescent="0.2">
      <c r="A1059" s="53">
        <v>1958.07</v>
      </c>
      <c r="B1059" s="53">
        <v>45.98</v>
      </c>
      <c r="C1059" s="59">
        <v>2.7486033519553033E-2</v>
      </c>
    </row>
    <row r="1060" spans="1:3" x14ac:dyDescent="0.2">
      <c r="A1060" s="53">
        <v>1958.08</v>
      </c>
      <c r="B1060" s="53">
        <v>47.7</v>
      </c>
      <c r="C1060" s="59">
        <v>3.7407568508047051E-2</v>
      </c>
    </row>
    <row r="1061" spans="1:3" x14ac:dyDescent="0.2">
      <c r="A1061" s="53">
        <v>1958.09</v>
      </c>
      <c r="B1061" s="53">
        <v>48.96</v>
      </c>
      <c r="C1061" s="59">
        <v>2.6415094339622636E-2</v>
      </c>
    </row>
    <row r="1062" spans="1:3" x14ac:dyDescent="0.2">
      <c r="A1062" s="53">
        <v>1958.1</v>
      </c>
      <c r="B1062" s="53">
        <v>50.95</v>
      </c>
      <c r="C1062" s="59">
        <v>4.0645424836601274E-2</v>
      </c>
    </row>
    <row r="1063" spans="1:3" x14ac:dyDescent="0.2">
      <c r="A1063" s="53">
        <v>1958.11</v>
      </c>
      <c r="B1063" s="53">
        <v>52.5</v>
      </c>
      <c r="C1063" s="59">
        <v>3.0421982335623099E-2</v>
      </c>
    </row>
    <row r="1064" spans="1:3" x14ac:dyDescent="0.2">
      <c r="A1064" s="53">
        <v>1958.12</v>
      </c>
      <c r="B1064" s="53">
        <v>53.49</v>
      </c>
      <c r="C1064" s="59">
        <v>1.8857142857142906E-2</v>
      </c>
    </row>
    <row r="1065" spans="1:3" x14ac:dyDescent="0.2">
      <c r="A1065" s="53">
        <v>1959.01</v>
      </c>
      <c r="B1065" s="53">
        <v>55.62</v>
      </c>
      <c r="C1065" s="59">
        <v>3.9820527201345879E-2</v>
      </c>
    </row>
    <row r="1066" spans="1:3" x14ac:dyDescent="0.2">
      <c r="A1066" s="53">
        <v>1959.02</v>
      </c>
      <c r="B1066" s="53">
        <v>54.77</v>
      </c>
      <c r="C1066" s="59">
        <v>-1.5282272563825861E-2</v>
      </c>
    </row>
    <row r="1067" spans="1:3" x14ac:dyDescent="0.2">
      <c r="A1067" s="53">
        <v>1959.03</v>
      </c>
      <c r="B1067" s="53">
        <v>56.16</v>
      </c>
      <c r="C1067" s="59">
        <v>2.5378857038524716E-2</v>
      </c>
    </row>
    <row r="1068" spans="1:3" x14ac:dyDescent="0.2">
      <c r="A1068" s="53">
        <v>1959.04</v>
      </c>
      <c r="B1068" s="53">
        <v>57.1</v>
      </c>
      <c r="C1068" s="59">
        <v>1.6737891737891752E-2</v>
      </c>
    </row>
    <row r="1069" spans="1:3" x14ac:dyDescent="0.2">
      <c r="A1069" s="53">
        <v>1959.05</v>
      </c>
      <c r="B1069" s="53">
        <v>57.96</v>
      </c>
      <c r="C1069" s="59">
        <v>1.5061295971978916E-2</v>
      </c>
    </row>
    <row r="1070" spans="1:3" x14ac:dyDescent="0.2">
      <c r="A1070" s="53">
        <v>1959.06</v>
      </c>
      <c r="B1070" s="53">
        <v>57.46</v>
      </c>
      <c r="C1070" s="59">
        <v>-8.6266390614216926E-3</v>
      </c>
    </row>
    <row r="1071" spans="1:3" x14ac:dyDescent="0.2">
      <c r="A1071" s="53">
        <v>1959.07</v>
      </c>
      <c r="B1071" s="53">
        <v>59.74</v>
      </c>
      <c r="C1071" s="59">
        <v>3.967977723633842E-2</v>
      </c>
    </row>
    <row r="1072" spans="1:3" x14ac:dyDescent="0.2">
      <c r="A1072" s="53">
        <v>1959.08</v>
      </c>
      <c r="B1072" s="53">
        <v>59.4</v>
      </c>
      <c r="C1072" s="59">
        <v>-5.6913290927352866E-3</v>
      </c>
    </row>
    <row r="1073" spans="1:3" x14ac:dyDescent="0.2">
      <c r="A1073" s="53">
        <v>1959.09</v>
      </c>
      <c r="B1073" s="53">
        <v>57.05</v>
      </c>
      <c r="C1073" s="59">
        <v>-3.9562289562289576E-2</v>
      </c>
    </row>
    <row r="1074" spans="1:3" x14ac:dyDescent="0.2">
      <c r="A1074" s="53">
        <v>1959.1</v>
      </c>
      <c r="B1074" s="53">
        <v>57</v>
      </c>
      <c r="C1074" s="59">
        <v>-8.7642418930755639E-4</v>
      </c>
    </row>
    <row r="1075" spans="1:3" x14ac:dyDescent="0.2">
      <c r="A1075" s="53">
        <v>1959.11</v>
      </c>
      <c r="B1075" s="53">
        <v>57.23</v>
      </c>
      <c r="C1075" s="59">
        <v>4.0350877192982804E-3</v>
      </c>
    </row>
    <row r="1076" spans="1:3" x14ac:dyDescent="0.2">
      <c r="A1076" s="53">
        <v>1959.12</v>
      </c>
      <c r="B1076" s="53">
        <v>59.06</v>
      </c>
      <c r="C1076" s="59">
        <v>3.1976236239734446E-2</v>
      </c>
    </row>
    <row r="1077" spans="1:3" x14ac:dyDescent="0.2">
      <c r="A1077" s="53">
        <v>1960.01</v>
      </c>
      <c r="B1077" s="53">
        <v>58.03</v>
      </c>
      <c r="C1077" s="59">
        <v>-1.743989163562476E-2</v>
      </c>
    </row>
    <row r="1078" spans="1:3" x14ac:dyDescent="0.2">
      <c r="A1078" s="53">
        <v>1960.02</v>
      </c>
      <c r="B1078" s="53">
        <v>55.78</v>
      </c>
      <c r="C1078" s="59">
        <v>-3.8773048423229373E-2</v>
      </c>
    </row>
    <row r="1079" spans="1:3" x14ac:dyDescent="0.2">
      <c r="A1079" s="53">
        <v>1960.03</v>
      </c>
      <c r="B1079" s="53">
        <v>55.02</v>
      </c>
      <c r="C1079" s="59">
        <v>-1.3624955181068432E-2</v>
      </c>
    </row>
    <row r="1080" spans="1:3" x14ac:dyDescent="0.2">
      <c r="A1080" s="53">
        <v>1960.04</v>
      </c>
      <c r="B1080" s="53">
        <v>55.73</v>
      </c>
      <c r="C1080" s="59">
        <v>1.290439840058144E-2</v>
      </c>
    </row>
    <row r="1081" spans="1:3" x14ac:dyDescent="0.2">
      <c r="A1081" s="53">
        <v>1960.05</v>
      </c>
      <c r="B1081" s="53">
        <v>55.22</v>
      </c>
      <c r="C1081" s="59">
        <v>-9.1512650278126051E-3</v>
      </c>
    </row>
    <row r="1082" spans="1:3" x14ac:dyDescent="0.2">
      <c r="A1082" s="53">
        <v>1960.06</v>
      </c>
      <c r="B1082" s="53">
        <v>57.26</v>
      </c>
      <c r="C1082" s="59">
        <v>3.6943136544730137E-2</v>
      </c>
    </row>
    <row r="1083" spans="1:3" x14ac:dyDescent="0.2">
      <c r="A1083" s="53">
        <v>1960.07</v>
      </c>
      <c r="B1083" s="53">
        <v>55.84</v>
      </c>
      <c r="C1083" s="59">
        <v>-2.479916171847707E-2</v>
      </c>
    </row>
    <row r="1084" spans="1:3" x14ac:dyDescent="0.2">
      <c r="A1084" s="53">
        <v>1960.08</v>
      </c>
      <c r="B1084" s="53">
        <v>56.51</v>
      </c>
      <c r="C1084" s="59">
        <v>1.1998567335243404E-2</v>
      </c>
    </row>
    <row r="1085" spans="1:3" x14ac:dyDescent="0.2">
      <c r="A1085" s="53">
        <v>1960.09</v>
      </c>
      <c r="B1085" s="53">
        <v>54.81</v>
      </c>
      <c r="C1085" s="59">
        <v>-3.0083171120155683E-2</v>
      </c>
    </row>
    <row r="1086" spans="1:3" x14ac:dyDescent="0.2">
      <c r="A1086" s="53">
        <v>1960.1</v>
      </c>
      <c r="B1086" s="53">
        <v>53.73</v>
      </c>
      <c r="C1086" s="59">
        <v>-1.9704433497537033E-2</v>
      </c>
    </row>
    <row r="1087" spans="1:3" x14ac:dyDescent="0.2">
      <c r="A1087" s="53">
        <v>1960.11</v>
      </c>
      <c r="B1087" s="53">
        <v>55.47</v>
      </c>
      <c r="C1087" s="59">
        <v>3.2384142936906724E-2</v>
      </c>
    </row>
    <row r="1088" spans="1:3" x14ac:dyDescent="0.2">
      <c r="A1088" s="53">
        <v>1960.12</v>
      </c>
      <c r="B1088" s="53">
        <v>56.8</v>
      </c>
      <c r="C1088" s="59">
        <v>2.3976924463674054E-2</v>
      </c>
    </row>
    <row r="1089" spans="1:3" x14ac:dyDescent="0.2">
      <c r="A1089" s="53">
        <v>1961.01</v>
      </c>
      <c r="B1089" s="53">
        <v>59.72</v>
      </c>
      <c r="C1089" s="59">
        <v>5.1408450704225395E-2</v>
      </c>
    </row>
    <row r="1090" spans="1:3" x14ac:dyDescent="0.2">
      <c r="A1090" s="53">
        <v>1961.02</v>
      </c>
      <c r="B1090" s="53">
        <v>62.17</v>
      </c>
      <c r="C1090" s="59">
        <v>4.1024782317481634E-2</v>
      </c>
    </row>
    <row r="1091" spans="1:3" x14ac:dyDescent="0.2">
      <c r="A1091" s="53">
        <v>1961.03</v>
      </c>
      <c r="B1091" s="53">
        <v>64.12</v>
      </c>
      <c r="C1091" s="59">
        <v>3.1365610423033763E-2</v>
      </c>
    </row>
    <row r="1092" spans="1:3" x14ac:dyDescent="0.2">
      <c r="A1092" s="53">
        <v>1961.04</v>
      </c>
      <c r="B1092" s="53">
        <v>65.83</v>
      </c>
      <c r="C1092" s="59">
        <v>2.6668746101060403E-2</v>
      </c>
    </row>
    <row r="1093" spans="1:3" x14ac:dyDescent="0.2">
      <c r="A1093" s="53">
        <v>1961.05</v>
      </c>
      <c r="B1093" s="53">
        <v>66.5</v>
      </c>
      <c r="C1093" s="59">
        <v>1.017773051800086E-2</v>
      </c>
    </row>
    <row r="1094" spans="1:3" x14ac:dyDescent="0.2">
      <c r="A1094" s="53">
        <v>1961.06</v>
      </c>
      <c r="B1094" s="53">
        <v>65.62</v>
      </c>
      <c r="C1094" s="59">
        <v>-1.3233082706766819E-2</v>
      </c>
    </row>
    <row r="1095" spans="1:3" x14ac:dyDescent="0.2">
      <c r="A1095" s="53">
        <v>1961.07</v>
      </c>
      <c r="B1095" s="53">
        <v>65.44</v>
      </c>
      <c r="C1095" s="59">
        <v>-2.7430661383724964E-3</v>
      </c>
    </row>
    <row r="1096" spans="1:3" x14ac:dyDescent="0.2">
      <c r="A1096" s="53">
        <v>1961.08</v>
      </c>
      <c r="B1096" s="53">
        <v>67.790000000000006</v>
      </c>
      <c r="C1096" s="59">
        <v>3.5910757946210348E-2</v>
      </c>
    </row>
    <row r="1097" spans="1:3" x14ac:dyDescent="0.2">
      <c r="A1097" s="53">
        <v>1961.09</v>
      </c>
      <c r="B1097" s="53">
        <v>67.260000000000005</v>
      </c>
      <c r="C1097" s="59">
        <v>-7.8182622805723634E-3</v>
      </c>
    </row>
    <row r="1098" spans="1:3" x14ac:dyDescent="0.2">
      <c r="A1098" s="53">
        <v>1961.1</v>
      </c>
      <c r="B1098" s="53">
        <v>68</v>
      </c>
      <c r="C1098" s="59">
        <v>1.1002081474873471E-2</v>
      </c>
    </row>
    <row r="1099" spans="1:3" x14ac:dyDescent="0.2">
      <c r="A1099" s="53">
        <v>1961.11</v>
      </c>
      <c r="B1099" s="53">
        <v>71.08</v>
      </c>
      <c r="C1099" s="59">
        <v>4.5294117647058707E-2</v>
      </c>
    </row>
    <row r="1100" spans="1:3" x14ac:dyDescent="0.2">
      <c r="A1100" s="53">
        <v>1961.12</v>
      </c>
      <c r="B1100" s="53">
        <v>71.739999999999995</v>
      </c>
      <c r="C1100" s="59">
        <v>9.28531232414187E-3</v>
      </c>
    </row>
    <row r="1101" spans="1:3" x14ac:dyDescent="0.2">
      <c r="A1101" s="53">
        <v>1962.01</v>
      </c>
      <c r="B1101" s="53">
        <v>69.069999999999993</v>
      </c>
      <c r="C1101" s="59">
        <v>-3.7217730694173445E-2</v>
      </c>
    </row>
    <row r="1102" spans="1:3" x14ac:dyDescent="0.2">
      <c r="A1102" s="53">
        <v>1962.02</v>
      </c>
      <c r="B1102" s="53">
        <v>70.22</v>
      </c>
      <c r="C1102" s="59">
        <v>1.6649775589981264E-2</v>
      </c>
    </row>
    <row r="1103" spans="1:3" x14ac:dyDescent="0.2">
      <c r="A1103" s="53">
        <v>1962.03</v>
      </c>
      <c r="B1103" s="53">
        <v>70.290000000000006</v>
      </c>
      <c r="C1103" s="59">
        <v>9.9686698946177543E-4</v>
      </c>
    </row>
    <row r="1104" spans="1:3" x14ac:dyDescent="0.2">
      <c r="A1104" s="53">
        <v>1962.04</v>
      </c>
      <c r="B1104" s="53">
        <v>68.05</v>
      </c>
      <c r="C1104" s="59">
        <v>-3.1867975529947468E-2</v>
      </c>
    </row>
    <row r="1105" spans="1:3" x14ac:dyDescent="0.2">
      <c r="A1105" s="53">
        <v>1962.05</v>
      </c>
      <c r="B1105" s="53">
        <v>62.99</v>
      </c>
      <c r="C1105" s="59">
        <v>-7.4357090374724377E-2</v>
      </c>
    </row>
    <row r="1106" spans="1:3" x14ac:dyDescent="0.2">
      <c r="A1106" s="53">
        <v>1962.06</v>
      </c>
      <c r="B1106" s="53">
        <v>55.63</v>
      </c>
      <c r="C1106" s="59">
        <v>-0.11684394348309257</v>
      </c>
    </row>
    <row r="1107" spans="1:3" x14ac:dyDescent="0.2">
      <c r="A1107" s="53">
        <v>1962.07</v>
      </c>
      <c r="B1107" s="53">
        <v>56.97</v>
      </c>
      <c r="C1107" s="59">
        <v>2.4087722451914262E-2</v>
      </c>
    </row>
    <row r="1108" spans="1:3" x14ac:dyDescent="0.2">
      <c r="A1108" s="53">
        <v>1962.08</v>
      </c>
      <c r="B1108" s="53">
        <v>58.52</v>
      </c>
      <c r="C1108" s="59">
        <v>2.720730208881883E-2</v>
      </c>
    </row>
    <row r="1109" spans="1:3" x14ac:dyDescent="0.2">
      <c r="A1109" s="53">
        <v>1962.09</v>
      </c>
      <c r="B1109" s="53">
        <v>58</v>
      </c>
      <c r="C1109" s="59">
        <v>-8.8858509911141637E-3</v>
      </c>
    </row>
    <row r="1110" spans="1:3" x14ac:dyDescent="0.2">
      <c r="A1110" s="53">
        <v>1962.1</v>
      </c>
      <c r="B1110" s="53">
        <v>56.17</v>
      </c>
      <c r="C1110" s="59">
        <v>-3.1551724137931059E-2</v>
      </c>
    </row>
    <row r="1111" spans="1:3" x14ac:dyDescent="0.2">
      <c r="A1111" s="53">
        <v>1962.11</v>
      </c>
      <c r="B1111" s="53">
        <v>60.04</v>
      </c>
      <c r="C1111" s="59">
        <v>6.8897988249955411E-2</v>
      </c>
    </row>
    <row r="1112" spans="1:3" x14ac:dyDescent="0.2">
      <c r="A1112" s="53">
        <v>1962.12</v>
      </c>
      <c r="B1112" s="53">
        <v>62.64</v>
      </c>
      <c r="C1112" s="59">
        <v>4.3304463690872819E-2</v>
      </c>
    </row>
    <row r="1113" spans="1:3" x14ac:dyDescent="0.2">
      <c r="A1113" s="53">
        <v>1963.01</v>
      </c>
      <c r="B1113" s="53">
        <v>65.06</v>
      </c>
      <c r="C1113" s="59">
        <v>3.863346104725407E-2</v>
      </c>
    </row>
    <row r="1114" spans="1:3" x14ac:dyDescent="0.2">
      <c r="A1114" s="53">
        <v>1963.02</v>
      </c>
      <c r="B1114" s="53">
        <v>65.92</v>
      </c>
      <c r="C1114" s="59">
        <v>1.321856747617578E-2</v>
      </c>
    </row>
    <row r="1115" spans="1:3" x14ac:dyDescent="0.2">
      <c r="A1115" s="53">
        <v>1963.03</v>
      </c>
      <c r="B1115" s="53">
        <v>65.67</v>
      </c>
      <c r="C1115" s="59">
        <v>-3.7924757281553312E-3</v>
      </c>
    </row>
    <row r="1116" spans="1:3" x14ac:dyDescent="0.2">
      <c r="A1116" s="53">
        <v>1963.04</v>
      </c>
      <c r="B1116" s="53">
        <v>68.760000000000005</v>
      </c>
      <c r="C1116" s="59">
        <v>4.7053449063499286E-2</v>
      </c>
    </row>
    <row r="1117" spans="1:3" x14ac:dyDescent="0.2">
      <c r="A1117" s="53">
        <v>1963.05</v>
      </c>
      <c r="B1117" s="53">
        <v>70.14</v>
      </c>
      <c r="C1117" s="59">
        <v>2.0069808027923131E-2</v>
      </c>
    </row>
    <row r="1118" spans="1:3" x14ac:dyDescent="0.2">
      <c r="A1118" s="53">
        <v>1963.06</v>
      </c>
      <c r="B1118" s="53">
        <v>70.11</v>
      </c>
      <c r="C1118" s="59">
        <v>-4.2771599657831505E-4</v>
      </c>
    </row>
    <row r="1119" spans="1:3" x14ac:dyDescent="0.2">
      <c r="A1119" s="53">
        <v>1963.07</v>
      </c>
      <c r="B1119" s="53">
        <v>69.069999999999993</v>
      </c>
      <c r="C1119" s="59">
        <v>-1.4833832548851844E-2</v>
      </c>
    </row>
    <row r="1120" spans="1:3" x14ac:dyDescent="0.2">
      <c r="A1120" s="53">
        <v>1963.08</v>
      </c>
      <c r="B1120" s="53">
        <v>70.98</v>
      </c>
      <c r="C1120" s="59">
        <v>2.7653105545099255E-2</v>
      </c>
    </row>
    <row r="1121" spans="1:3" x14ac:dyDescent="0.2">
      <c r="A1121" s="53">
        <v>1963.09</v>
      </c>
      <c r="B1121" s="53">
        <v>72.849999999999994</v>
      </c>
      <c r="C1121" s="59">
        <v>2.6345449422372269E-2</v>
      </c>
    </row>
    <row r="1122" spans="1:3" x14ac:dyDescent="0.2">
      <c r="A1122" s="53">
        <v>1963.1</v>
      </c>
      <c r="B1122" s="53">
        <v>73.03</v>
      </c>
      <c r="C1122" s="59">
        <v>2.4708304735758801E-3</v>
      </c>
    </row>
    <row r="1123" spans="1:3" x14ac:dyDescent="0.2">
      <c r="A1123" s="53">
        <v>1963.11</v>
      </c>
      <c r="B1123" s="53">
        <v>72.62</v>
      </c>
      <c r="C1123" s="59">
        <v>-5.6141311789674742E-3</v>
      </c>
    </row>
    <row r="1124" spans="1:3" x14ac:dyDescent="0.2">
      <c r="A1124" s="53">
        <v>1963.12</v>
      </c>
      <c r="B1124" s="53">
        <v>74.17</v>
      </c>
      <c r="C1124" s="59">
        <v>2.1343982374001591E-2</v>
      </c>
    </row>
    <row r="1125" spans="1:3" x14ac:dyDescent="0.2">
      <c r="A1125" s="53">
        <v>1964.01</v>
      </c>
      <c r="B1125" s="53">
        <v>76.45</v>
      </c>
      <c r="C1125" s="59">
        <v>3.0740191452069521E-2</v>
      </c>
    </row>
    <row r="1126" spans="1:3" x14ac:dyDescent="0.2">
      <c r="A1126" s="53">
        <v>1964.02</v>
      </c>
      <c r="B1126" s="53">
        <v>77.39</v>
      </c>
      <c r="C1126" s="59">
        <v>1.2295618051013646E-2</v>
      </c>
    </row>
    <row r="1127" spans="1:3" x14ac:dyDescent="0.2">
      <c r="A1127" s="53">
        <v>1964.03</v>
      </c>
      <c r="B1127" s="53">
        <v>78.8</v>
      </c>
      <c r="C1127" s="59">
        <v>1.8219408192272857E-2</v>
      </c>
    </row>
    <row r="1128" spans="1:3" x14ac:dyDescent="0.2">
      <c r="A1128" s="53">
        <v>1964.04</v>
      </c>
      <c r="B1128" s="53">
        <v>79.94</v>
      </c>
      <c r="C1128" s="59">
        <v>1.4467005076142181E-2</v>
      </c>
    </row>
    <row r="1129" spans="1:3" x14ac:dyDescent="0.2">
      <c r="A1129" s="53">
        <v>1964.05</v>
      </c>
      <c r="B1129" s="53">
        <v>80.72</v>
      </c>
      <c r="C1129" s="59">
        <v>9.7573179884913319E-3</v>
      </c>
    </row>
    <row r="1130" spans="1:3" x14ac:dyDescent="0.2">
      <c r="A1130" s="53">
        <v>1964.06</v>
      </c>
      <c r="B1130" s="53">
        <v>80.239999999999995</v>
      </c>
      <c r="C1130" s="59">
        <v>-5.94648166501488E-3</v>
      </c>
    </row>
    <row r="1131" spans="1:3" x14ac:dyDescent="0.2">
      <c r="A1131" s="53">
        <v>1964.07</v>
      </c>
      <c r="B1131" s="53">
        <v>83.22</v>
      </c>
      <c r="C1131" s="59">
        <v>3.7138584247258244E-2</v>
      </c>
    </row>
    <row r="1132" spans="1:3" x14ac:dyDescent="0.2">
      <c r="A1132" s="53">
        <v>1964.08</v>
      </c>
      <c r="B1132" s="53">
        <v>82</v>
      </c>
      <c r="C1132" s="59">
        <v>-1.4659937515020371E-2</v>
      </c>
    </row>
    <row r="1133" spans="1:3" x14ac:dyDescent="0.2">
      <c r="A1133" s="53">
        <v>1964.09</v>
      </c>
      <c r="B1133" s="53">
        <v>83.41</v>
      </c>
      <c r="C1133" s="59">
        <v>1.7195121951219416E-2</v>
      </c>
    </row>
    <row r="1134" spans="1:3" x14ac:dyDescent="0.2">
      <c r="A1134" s="53">
        <v>1964.1</v>
      </c>
      <c r="B1134" s="53">
        <v>84.85</v>
      </c>
      <c r="C1134" s="59">
        <v>1.7264117012348645E-2</v>
      </c>
    </row>
    <row r="1135" spans="1:3" x14ac:dyDescent="0.2">
      <c r="A1135" s="53">
        <v>1964.11</v>
      </c>
      <c r="B1135" s="53">
        <v>85.44</v>
      </c>
      <c r="C1135" s="59">
        <v>6.95344725987046E-3</v>
      </c>
    </row>
    <row r="1136" spans="1:3" x14ac:dyDescent="0.2">
      <c r="A1136" s="53">
        <v>1964.12</v>
      </c>
      <c r="B1136" s="53">
        <v>83.96</v>
      </c>
      <c r="C1136" s="59">
        <v>-1.7322097378277168E-2</v>
      </c>
    </row>
    <row r="1137" spans="1:3" x14ac:dyDescent="0.2">
      <c r="A1137" s="53">
        <v>1965.01</v>
      </c>
      <c r="B1137" s="53">
        <v>86.12</v>
      </c>
      <c r="C1137" s="59">
        <v>2.5726536445926707E-2</v>
      </c>
    </row>
    <row r="1138" spans="1:3" x14ac:dyDescent="0.2">
      <c r="A1138" s="53">
        <v>1965.02</v>
      </c>
      <c r="B1138" s="53">
        <v>86.75</v>
      </c>
      <c r="C1138" s="59">
        <v>7.3153738968880777E-3</v>
      </c>
    </row>
    <row r="1139" spans="1:3" x14ac:dyDescent="0.2">
      <c r="A1139" s="53">
        <v>1965.03</v>
      </c>
      <c r="B1139" s="53">
        <v>86.83</v>
      </c>
      <c r="C1139" s="59">
        <v>9.221902017291228E-4</v>
      </c>
    </row>
    <row r="1140" spans="1:3" x14ac:dyDescent="0.2">
      <c r="A1140" s="53">
        <v>1965.04</v>
      </c>
      <c r="B1140" s="53">
        <v>87.97</v>
      </c>
      <c r="C1140" s="59">
        <v>1.3129102844638973E-2</v>
      </c>
    </row>
    <row r="1141" spans="1:3" x14ac:dyDescent="0.2">
      <c r="A1141" s="53">
        <v>1965.05</v>
      </c>
      <c r="B1141" s="53">
        <v>89.28</v>
      </c>
      <c r="C1141" s="59">
        <v>1.4891440263726352E-2</v>
      </c>
    </row>
    <row r="1142" spans="1:3" x14ac:dyDescent="0.2">
      <c r="A1142" s="53">
        <v>1965.06</v>
      </c>
      <c r="B1142" s="53">
        <v>85.04</v>
      </c>
      <c r="C1142" s="59">
        <v>-4.7491039426523218E-2</v>
      </c>
    </row>
    <row r="1143" spans="1:3" x14ac:dyDescent="0.2">
      <c r="A1143" s="53">
        <v>1965.07</v>
      </c>
      <c r="B1143" s="53">
        <v>84.91</v>
      </c>
      <c r="C1143" s="59">
        <v>-1.5286923800565955E-3</v>
      </c>
    </row>
    <row r="1144" spans="1:3" x14ac:dyDescent="0.2">
      <c r="A1144" s="53">
        <v>1965.08</v>
      </c>
      <c r="B1144" s="53">
        <v>86.49</v>
      </c>
      <c r="C1144" s="59">
        <v>1.8607937816511599E-2</v>
      </c>
    </row>
    <row r="1145" spans="1:3" x14ac:dyDescent="0.2">
      <c r="A1145" s="53">
        <v>1965.09</v>
      </c>
      <c r="B1145" s="53">
        <v>89.38</v>
      </c>
      <c r="C1145" s="59">
        <v>3.3414267545381016E-2</v>
      </c>
    </row>
    <row r="1146" spans="1:3" x14ac:dyDescent="0.2">
      <c r="A1146" s="53">
        <v>1965.1</v>
      </c>
      <c r="B1146" s="53">
        <v>91.39</v>
      </c>
      <c r="C1146" s="59">
        <v>2.248825240545993E-2</v>
      </c>
    </row>
    <row r="1147" spans="1:3" x14ac:dyDescent="0.2">
      <c r="A1147" s="53">
        <v>1965.11</v>
      </c>
      <c r="B1147" s="53">
        <v>92.15</v>
      </c>
      <c r="C1147" s="59">
        <v>8.3160083160083165E-3</v>
      </c>
    </row>
    <row r="1148" spans="1:3" x14ac:dyDescent="0.2">
      <c r="A1148" s="53">
        <v>1965.12</v>
      </c>
      <c r="B1148" s="53">
        <v>91.73</v>
      </c>
      <c r="C1148" s="59">
        <v>-4.5577862181226392E-3</v>
      </c>
    </row>
    <row r="1149" spans="1:3" x14ac:dyDescent="0.2">
      <c r="A1149" s="53">
        <v>1966.01</v>
      </c>
      <c r="B1149" s="53">
        <v>93.32</v>
      </c>
      <c r="C1149" s="59">
        <v>1.7333478687452164E-2</v>
      </c>
    </row>
    <row r="1150" spans="1:3" x14ac:dyDescent="0.2">
      <c r="A1150" s="53">
        <v>1966.02</v>
      </c>
      <c r="B1150" s="53">
        <v>92.69</v>
      </c>
      <c r="C1150" s="59">
        <v>-6.7509644234889921E-3</v>
      </c>
    </row>
    <row r="1151" spans="1:3" x14ac:dyDescent="0.2">
      <c r="A1151" s="53">
        <v>1966.03</v>
      </c>
      <c r="B1151" s="53">
        <v>88.88</v>
      </c>
      <c r="C1151" s="59">
        <v>-4.110475779479994E-2</v>
      </c>
    </row>
    <row r="1152" spans="1:3" x14ac:dyDescent="0.2">
      <c r="A1152" s="53">
        <v>1966.04</v>
      </c>
      <c r="B1152" s="53">
        <v>91.6</v>
      </c>
      <c r="C1152" s="59">
        <v>3.0603060306030549E-2</v>
      </c>
    </row>
    <row r="1153" spans="1:3" x14ac:dyDescent="0.2">
      <c r="A1153" s="53">
        <v>1966.05</v>
      </c>
      <c r="B1153" s="53">
        <v>86.78</v>
      </c>
      <c r="C1153" s="59">
        <v>-5.2620087336244459E-2</v>
      </c>
    </row>
    <row r="1154" spans="1:3" x14ac:dyDescent="0.2">
      <c r="A1154" s="53">
        <v>1966.06</v>
      </c>
      <c r="B1154" s="53">
        <v>86.06</v>
      </c>
      <c r="C1154" s="59">
        <v>-8.2968425904585974E-3</v>
      </c>
    </row>
    <row r="1155" spans="1:3" x14ac:dyDescent="0.2">
      <c r="A1155" s="53">
        <v>1966.07</v>
      </c>
      <c r="B1155" s="53">
        <v>85.84</v>
      </c>
      <c r="C1155" s="59">
        <v>-2.5563560306762767E-3</v>
      </c>
    </row>
    <row r="1156" spans="1:3" x14ac:dyDescent="0.2">
      <c r="A1156" s="53">
        <v>1966.08</v>
      </c>
      <c r="B1156" s="53">
        <v>80.650000000000006</v>
      </c>
      <c r="C1156" s="59">
        <v>-6.046132339235788E-2</v>
      </c>
    </row>
    <row r="1157" spans="1:3" x14ac:dyDescent="0.2">
      <c r="A1157" s="53">
        <v>1966.09</v>
      </c>
      <c r="B1157" s="53">
        <v>77.81</v>
      </c>
      <c r="C1157" s="59">
        <v>-3.5213887166769986E-2</v>
      </c>
    </row>
    <row r="1158" spans="1:3" x14ac:dyDescent="0.2">
      <c r="A1158" s="53">
        <v>1966.1</v>
      </c>
      <c r="B1158" s="53">
        <v>77.13</v>
      </c>
      <c r="C1158" s="59">
        <v>-8.7392366019792833E-3</v>
      </c>
    </row>
    <row r="1159" spans="1:3" x14ac:dyDescent="0.2">
      <c r="A1159" s="53">
        <v>1966.11</v>
      </c>
      <c r="B1159" s="53">
        <v>80.989999999999995</v>
      </c>
      <c r="C1159" s="59">
        <v>5.004537793335917E-2</v>
      </c>
    </row>
    <row r="1160" spans="1:3" x14ac:dyDescent="0.2">
      <c r="A1160" s="53">
        <v>1966.12</v>
      </c>
      <c r="B1160" s="53">
        <v>81.33</v>
      </c>
      <c r="C1160" s="59">
        <v>4.1980491418693866E-3</v>
      </c>
    </row>
    <row r="1161" spans="1:3" x14ac:dyDescent="0.2">
      <c r="A1161" s="53">
        <v>1967.01</v>
      </c>
      <c r="B1161" s="53">
        <v>84.45</v>
      </c>
      <c r="C1161" s="59">
        <v>3.836222796016231E-2</v>
      </c>
    </row>
    <row r="1162" spans="1:3" x14ac:dyDescent="0.2">
      <c r="A1162" s="53">
        <v>1967.02</v>
      </c>
      <c r="B1162" s="53">
        <v>87.36</v>
      </c>
      <c r="C1162" s="59">
        <v>3.4458259325044427E-2</v>
      </c>
    </row>
    <row r="1163" spans="1:3" x14ac:dyDescent="0.2">
      <c r="A1163" s="53">
        <v>1967.03</v>
      </c>
      <c r="B1163" s="53">
        <v>89.42</v>
      </c>
      <c r="C1163" s="59">
        <v>2.3580586080585997E-2</v>
      </c>
    </row>
    <row r="1164" spans="1:3" x14ac:dyDescent="0.2">
      <c r="A1164" s="53">
        <v>1967.04</v>
      </c>
      <c r="B1164" s="53">
        <v>90.96</v>
      </c>
      <c r="C1164" s="59">
        <v>1.7222097964661121E-2</v>
      </c>
    </row>
    <row r="1165" spans="1:3" x14ac:dyDescent="0.2">
      <c r="A1165" s="53">
        <v>1967.05</v>
      </c>
      <c r="B1165" s="53">
        <v>92.59</v>
      </c>
      <c r="C1165" s="59">
        <v>1.791996481970104E-2</v>
      </c>
    </row>
    <row r="1166" spans="1:3" x14ac:dyDescent="0.2">
      <c r="A1166" s="53">
        <v>1967.06</v>
      </c>
      <c r="B1166" s="53">
        <v>91.43</v>
      </c>
      <c r="C1166" s="59">
        <v>-1.2528350793822196E-2</v>
      </c>
    </row>
    <row r="1167" spans="1:3" x14ac:dyDescent="0.2">
      <c r="A1167" s="53">
        <v>1967.07</v>
      </c>
      <c r="B1167" s="53">
        <v>93.01</v>
      </c>
      <c r="C1167" s="59">
        <v>1.7280979984687805E-2</v>
      </c>
    </row>
    <row r="1168" spans="1:3" x14ac:dyDescent="0.2">
      <c r="A1168" s="53">
        <v>1967.08</v>
      </c>
      <c r="B1168" s="53">
        <v>94.49</v>
      </c>
      <c r="C1168" s="59">
        <v>1.5912267498118471E-2</v>
      </c>
    </row>
    <row r="1169" spans="1:3" x14ac:dyDescent="0.2">
      <c r="A1169" s="53">
        <v>1967.09</v>
      </c>
      <c r="B1169" s="53">
        <v>95.81</v>
      </c>
      <c r="C1169" s="59">
        <v>1.396973224679865E-2</v>
      </c>
    </row>
    <row r="1170" spans="1:3" x14ac:dyDescent="0.2">
      <c r="A1170" s="53">
        <v>1967.1</v>
      </c>
      <c r="B1170" s="53">
        <v>95.66</v>
      </c>
      <c r="C1170" s="59">
        <v>-1.5655985805239636E-3</v>
      </c>
    </row>
    <row r="1171" spans="1:3" x14ac:dyDescent="0.2">
      <c r="A1171" s="53">
        <v>1967.11</v>
      </c>
      <c r="B1171" s="53">
        <v>92.66</v>
      </c>
      <c r="C1171" s="59">
        <v>-3.136107045787162E-2</v>
      </c>
    </row>
    <row r="1172" spans="1:3" x14ac:dyDescent="0.2">
      <c r="A1172" s="53">
        <v>1967.12</v>
      </c>
      <c r="B1172" s="53">
        <v>95.3</v>
      </c>
      <c r="C1172" s="59">
        <v>2.8491258363910976E-2</v>
      </c>
    </row>
    <row r="1173" spans="1:3" x14ac:dyDescent="0.2">
      <c r="A1173" s="53">
        <v>1968.01</v>
      </c>
      <c r="B1173" s="53">
        <v>95.04</v>
      </c>
      <c r="C1173" s="59">
        <v>-2.7282266526756915E-3</v>
      </c>
    </row>
    <row r="1174" spans="1:3" x14ac:dyDescent="0.2">
      <c r="A1174" s="53">
        <v>1968.02</v>
      </c>
      <c r="B1174" s="53">
        <v>90.75</v>
      </c>
      <c r="C1174" s="59">
        <v>-4.5138888888888951E-2</v>
      </c>
    </row>
    <row r="1175" spans="1:3" x14ac:dyDescent="0.2">
      <c r="A1175" s="53">
        <v>1968.03</v>
      </c>
      <c r="B1175" s="53">
        <v>89.09</v>
      </c>
      <c r="C1175" s="59">
        <v>-1.8292011019283683E-2</v>
      </c>
    </row>
    <row r="1176" spans="1:3" x14ac:dyDescent="0.2">
      <c r="A1176" s="53">
        <v>1968.04</v>
      </c>
      <c r="B1176" s="53">
        <v>95.67</v>
      </c>
      <c r="C1176" s="59">
        <v>7.3857896509148091E-2</v>
      </c>
    </row>
    <row r="1177" spans="1:3" x14ac:dyDescent="0.2">
      <c r="A1177" s="53">
        <v>1968.05</v>
      </c>
      <c r="B1177" s="53">
        <v>97.87</v>
      </c>
      <c r="C1177" s="59">
        <v>2.2995714435037229E-2</v>
      </c>
    </row>
    <row r="1178" spans="1:3" x14ac:dyDescent="0.2">
      <c r="A1178" s="53">
        <v>1968.06</v>
      </c>
      <c r="B1178" s="53">
        <v>100.5</v>
      </c>
      <c r="C1178" s="59">
        <v>2.6872381730867367E-2</v>
      </c>
    </row>
    <row r="1179" spans="1:3" x14ac:dyDescent="0.2">
      <c r="A1179" s="53">
        <v>1968.07</v>
      </c>
      <c r="B1179" s="53">
        <v>100.3</v>
      </c>
      <c r="C1179" s="59">
        <v>-1.9900497512438386E-3</v>
      </c>
    </row>
    <row r="1180" spans="1:3" x14ac:dyDescent="0.2">
      <c r="A1180" s="53">
        <v>1968.08</v>
      </c>
      <c r="B1180" s="53">
        <v>98.11</v>
      </c>
      <c r="C1180" s="59">
        <v>-2.1834496510468537E-2</v>
      </c>
    </row>
    <row r="1181" spans="1:3" x14ac:dyDescent="0.2">
      <c r="A1181" s="53">
        <v>1968.09</v>
      </c>
      <c r="B1181" s="53">
        <v>101.3</v>
      </c>
      <c r="C1181" s="59">
        <v>3.251452451330139E-2</v>
      </c>
    </row>
    <row r="1182" spans="1:3" x14ac:dyDescent="0.2">
      <c r="A1182" s="53">
        <v>1968.1</v>
      </c>
      <c r="B1182" s="53">
        <v>103.8</v>
      </c>
      <c r="C1182" s="59">
        <v>2.4679170779861703E-2</v>
      </c>
    </row>
    <row r="1183" spans="1:3" x14ac:dyDescent="0.2">
      <c r="A1183" s="53">
        <v>1968.11</v>
      </c>
      <c r="B1183" s="53">
        <v>105.4</v>
      </c>
      <c r="C1183" s="59">
        <v>1.5414258188824803E-2</v>
      </c>
    </row>
    <row r="1184" spans="1:3" x14ac:dyDescent="0.2">
      <c r="A1184" s="53">
        <v>1968.12</v>
      </c>
      <c r="B1184" s="53">
        <v>106.5</v>
      </c>
      <c r="C1184" s="59">
        <v>1.0436432637571214E-2</v>
      </c>
    </row>
    <row r="1185" spans="1:3" x14ac:dyDescent="0.2">
      <c r="A1185" s="53">
        <v>1969.01</v>
      </c>
      <c r="B1185" s="53">
        <v>102</v>
      </c>
      <c r="C1185" s="59">
        <v>-4.2253521126760618E-2</v>
      </c>
    </row>
    <row r="1186" spans="1:3" x14ac:dyDescent="0.2">
      <c r="A1186" s="53">
        <v>1969.02</v>
      </c>
      <c r="B1186" s="53">
        <v>101.5</v>
      </c>
      <c r="C1186" s="59">
        <v>-4.9019607843137081E-3</v>
      </c>
    </row>
    <row r="1187" spans="1:3" x14ac:dyDescent="0.2">
      <c r="A1187" s="53">
        <v>1969.03</v>
      </c>
      <c r="B1187" s="53">
        <v>99.3</v>
      </c>
      <c r="C1187" s="59">
        <v>-2.1674876847290636E-2</v>
      </c>
    </row>
    <row r="1188" spans="1:3" x14ac:dyDescent="0.2">
      <c r="A1188" s="53">
        <v>1969.04</v>
      </c>
      <c r="B1188" s="53">
        <v>101.3</v>
      </c>
      <c r="C1188" s="59">
        <v>2.0140986908358416E-2</v>
      </c>
    </row>
    <row r="1189" spans="1:3" x14ac:dyDescent="0.2">
      <c r="A1189" s="53">
        <v>1969.05</v>
      </c>
      <c r="B1189" s="53">
        <v>104.6</v>
      </c>
      <c r="C1189" s="59">
        <v>3.257650542941759E-2</v>
      </c>
    </row>
    <row r="1190" spans="1:3" x14ac:dyDescent="0.2">
      <c r="A1190" s="53">
        <v>1969.06</v>
      </c>
      <c r="B1190" s="53">
        <v>99.14</v>
      </c>
      <c r="C1190" s="59">
        <v>-5.2198852772466497E-2</v>
      </c>
    </row>
    <row r="1191" spans="1:3" x14ac:dyDescent="0.2">
      <c r="A1191" s="53">
        <v>1969.07</v>
      </c>
      <c r="B1191" s="53">
        <v>94.71</v>
      </c>
      <c r="C1191" s="59">
        <v>-4.4684284849707545E-2</v>
      </c>
    </row>
    <row r="1192" spans="1:3" x14ac:dyDescent="0.2">
      <c r="A1192" s="53">
        <v>1969.08</v>
      </c>
      <c r="B1192" s="53">
        <v>94.18</v>
      </c>
      <c r="C1192" s="59">
        <v>-5.5960299862737317E-3</v>
      </c>
    </row>
    <row r="1193" spans="1:3" x14ac:dyDescent="0.2">
      <c r="A1193" s="53">
        <v>1969.09</v>
      </c>
      <c r="B1193" s="53">
        <v>94.51</v>
      </c>
      <c r="C1193" s="59">
        <v>3.5039286472711151E-3</v>
      </c>
    </row>
    <row r="1194" spans="1:3" x14ac:dyDescent="0.2">
      <c r="A1194" s="53">
        <v>1969.1</v>
      </c>
      <c r="B1194" s="53">
        <v>95.52</v>
      </c>
      <c r="C1194" s="59">
        <v>1.0686699820124712E-2</v>
      </c>
    </row>
    <row r="1195" spans="1:3" x14ac:dyDescent="0.2">
      <c r="A1195" s="53">
        <v>1969.11</v>
      </c>
      <c r="B1195" s="53">
        <v>96.21</v>
      </c>
      <c r="C1195" s="59">
        <v>7.223618090452133E-3</v>
      </c>
    </row>
    <row r="1196" spans="1:3" x14ac:dyDescent="0.2">
      <c r="A1196" s="53">
        <v>1969.12</v>
      </c>
      <c r="B1196" s="53">
        <v>91.11</v>
      </c>
      <c r="C1196" s="59">
        <v>-5.3009042719052046E-2</v>
      </c>
    </row>
    <row r="1197" spans="1:3" x14ac:dyDescent="0.2">
      <c r="A1197" s="53">
        <v>1970.01</v>
      </c>
      <c r="B1197" s="53">
        <v>90.31</v>
      </c>
      <c r="C1197" s="59">
        <v>-8.7805948853034721E-3</v>
      </c>
    </row>
    <row r="1198" spans="1:3" x14ac:dyDescent="0.2">
      <c r="A1198" s="53">
        <v>1970.02</v>
      </c>
      <c r="B1198" s="53">
        <v>87.16</v>
      </c>
      <c r="C1198" s="59">
        <v>-3.4879858265972841E-2</v>
      </c>
    </row>
    <row r="1199" spans="1:3" x14ac:dyDescent="0.2">
      <c r="A1199" s="53">
        <v>1970.03</v>
      </c>
      <c r="B1199" s="53">
        <v>88.65</v>
      </c>
      <c r="C1199" s="59">
        <v>1.7094997705369597E-2</v>
      </c>
    </row>
    <row r="1200" spans="1:3" x14ac:dyDescent="0.2">
      <c r="A1200" s="53">
        <v>1970.04</v>
      </c>
      <c r="B1200" s="53">
        <v>85.95</v>
      </c>
      <c r="C1200" s="59">
        <v>-3.0456852791878153E-2</v>
      </c>
    </row>
    <row r="1201" spans="1:3" x14ac:dyDescent="0.2">
      <c r="A1201" s="53">
        <v>1970.05</v>
      </c>
      <c r="B1201" s="53">
        <v>76.06</v>
      </c>
      <c r="C1201" s="59">
        <v>-0.11506689936009307</v>
      </c>
    </row>
    <row r="1202" spans="1:3" x14ac:dyDescent="0.2">
      <c r="A1202" s="53">
        <v>1970.06</v>
      </c>
      <c r="B1202" s="53">
        <v>75.59</v>
      </c>
      <c r="C1202" s="59">
        <v>-6.179332106231894E-3</v>
      </c>
    </row>
    <row r="1203" spans="1:3" x14ac:dyDescent="0.2">
      <c r="A1203" s="53">
        <v>1970.07</v>
      </c>
      <c r="B1203" s="53">
        <v>75.72</v>
      </c>
      <c r="C1203" s="59">
        <v>1.7198042069055397E-3</v>
      </c>
    </row>
    <row r="1204" spans="1:3" x14ac:dyDescent="0.2">
      <c r="A1204" s="53">
        <v>1970.08</v>
      </c>
      <c r="B1204" s="53">
        <v>77.92</v>
      </c>
      <c r="C1204" s="59">
        <v>2.905441098785011E-2</v>
      </c>
    </row>
    <row r="1205" spans="1:3" x14ac:dyDescent="0.2">
      <c r="A1205" s="53">
        <v>1970.09</v>
      </c>
      <c r="B1205" s="53">
        <v>82.58</v>
      </c>
      <c r="C1205" s="59">
        <v>5.9804928131416801E-2</v>
      </c>
    </row>
    <row r="1206" spans="1:3" x14ac:dyDescent="0.2">
      <c r="A1206" s="53">
        <v>1970.1</v>
      </c>
      <c r="B1206" s="53">
        <v>84.37</v>
      </c>
      <c r="C1206" s="59">
        <v>2.1675950593364135E-2</v>
      </c>
    </row>
    <row r="1207" spans="1:3" x14ac:dyDescent="0.2">
      <c r="A1207" s="53">
        <v>1970.11</v>
      </c>
      <c r="B1207" s="53">
        <v>84.28</v>
      </c>
      <c r="C1207" s="59">
        <v>-1.0667298802892189E-3</v>
      </c>
    </row>
    <row r="1208" spans="1:3" x14ac:dyDescent="0.2">
      <c r="A1208" s="53">
        <v>1970.12</v>
      </c>
      <c r="B1208" s="53">
        <v>90.05</v>
      </c>
      <c r="C1208" s="59">
        <v>6.8462268628381562E-2</v>
      </c>
    </row>
    <row r="1209" spans="1:3" x14ac:dyDescent="0.2">
      <c r="A1209" s="53">
        <v>1971.01</v>
      </c>
      <c r="B1209" s="53">
        <v>93.49</v>
      </c>
      <c r="C1209" s="59">
        <v>3.820099944475297E-2</v>
      </c>
    </row>
    <row r="1210" spans="1:3" x14ac:dyDescent="0.2">
      <c r="A1210" s="53">
        <v>1971.02</v>
      </c>
      <c r="B1210" s="53">
        <v>97.11</v>
      </c>
      <c r="C1210" s="59">
        <v>3.8720718793453957E-2</v>
      </c>
    </row>
    <row r="1211" spans="1:3" x14ac:dyDescent="0.2">
      <c r="A1211" s="53">
        <v>1971.03</v>
      </c>
      <c r="B1211" s="53">
        <v>99.6</v>
      </c>
      <c r="C1211" s="59">
        <v>2.564102564102555E-2</v>
      </c>
    </row>
    <row r="1212" spans="1:3" x14ac:dyDescent="0.2">
      <c r="A1212" s="53">
        <v>1971.04</v>
      </c>
      <c r="B1212" s="53">
        <v>103</v>
      </c>
      <c r="C1212" s="59">
        <v>3.4136546184738936E-2</v>
      </c>
    </row>
    <row r="1213" spans="1:3" x14ac:dyDescent="0.2">
      <c r="A1213" s="53">
        <v>1971.05</v>
      </c>
      <c r="B1213" s="53">
        <v>101.6</v>
      </c>
      <c r="C1213" s="59">
        <v>-1.3592233009708798E-2</v>
      </c>
    </row>
    <row r="1214" spans="1:3" x14ac:dyDescent="0.2">
      <c r="A1214" s="53">
        <v>1971.06</v>
      </c>
      <c r="B1214" s="53">
        <v>99.72</v>
      </c>
      <c r="C1214" s="59">
        <v>-1.8503937007874005E-2</v>
      </c>
    </row>
    <row r="1215" spans="1:3" x14ac:dyDescent="0.2">
      <c r="A1215" s="53">
        <v>1971.07</v>
      </c>
      <c r="B1215" s="53">
        <v>99</v>
      </c>
      <c r="C1215" s="59">
        <v>-7.2202166064981865E-3</v>
      </c>
    </row>
    <row r="1216" spans="1:3" x14ac:dyDescent="0.2">
      <c r="A1216" s="53">
        <v>1971.08</v>
      </c>
      <c r="B1216" s="53">
        <v>97.24</v>
      </c>
      <c r="C1216" s="59">
        <v>-1.7777777777777781E-2</v>
      </c>
    </row>
    <row r="1217" spans="1:3" x14ac:dyDescent="0.2">
      <c r="A1217" s="53">
        <v>1971.09</v>
      </c>
      <c r="B1217" s="53">
        <v>99.4</v>
      </c>
      <c r="C1217" s="59">
        <v>2.2213081036610571E-2</v>
      </c>
    </row>
    <row r="1218" spans="1:3" x14ac:dyDescent="0.2">
      <c r="A1218" s="53">
        <v>1971.1</v>
      </c>
      <c r="B1218" s="53">
        <v>97.29</v>
      </c>
      <c r="C1218" s="59">
        <v>-2.122736418511062E-2</v>
      </c>
    </row>
    <row r="1219" spans="1:3" x14ac:dyDescent="0.2">
      <c r="A1219" s="53">
        <v>1971.11</v>
      </c>
      <c r="B1219" s="53">
        <v>92.78</v>
      </c>
      <c r="C1219" s="59">
        <v>-4.635625449686509E-2</v>
      </c>
    </row>
    <row r="1220" spans="1:3" x14ac:dyDescent="0.2">
      <c r="A1220" s="53">
        <v>1971.12</v>
      </c>
      <c r="B1220" s="53">
        <v>99.17</v>
      </c>
      <c r="C1220" s="59">
        <v>6.8872601853847915E-2</v>
      </c>
    </row>
    <row r="1221" spans="1:3" x14ac:dyDescent="0.2">
      <c r="A1221" s="53">
        <v>1972.01</v>
      </c>
      <c r="B1221" s="53">
        <v>103.3</v>
      </c>
      <c r="C1221" s="59">
        <v>4.1645658969446275E-2</v>
      </c>
    </row>
    <row r="1222" spans="1:3" x14ac:dyDescent="0.2">
      <c r="A1222" s="53">
        <v>1972.02</v>
      </c>
      <c r="B1222" s="53">
        <v>105.2</v>
      </c>
      <c r="C1222" s="59">
        <v>1.8393030009680622E-2</v>
      </c>
    </row>
    <row r="1223" spans="1:3" x14ac:dyDescent="0.2">
      <c r="A1223" s="53">
        <v>1972.03</v>
      </c>
      <c r="B1223" s="53">
        <v>107.7</v>
      </c>
      <c r="C1223" s="59">
        <v>2.3764258555132978E-2</v>
      </c>
    </row>
    <row r="1224" spans="1:3" x14ac:dyDescent="0.2">
      <c r="A1224" s="53">
        <v>1972.04</v>
      </c>
      <c r="B1224" s="53">
        <v>108.8</v>
      </c>
      <c r="C1224" s="59">
        <v>1.021355617455888E-2</v>
      </c>
    </row>
    <row r="1225" spans="1:3" x14ac:dyDescent="0.2">
      <c r="A1225" s="53">
        <v>1972.05</v>
      </c>
      <c r="B1225" s="53">
        <v>107.7</v>
      </c>
      <c r="C1225" s="59">
        <v>-1.0110294117646967E-2</v>
      </c>
    </row>
    <row r="1226" spans="1:3" x14ac:dyDescent="0.2">
      <c r="A1226" s="53">
        <v>1972.06</v>
      </c>
      <c r="B1226" s="53">
        <v>108</v>
      </c>
      <c r="C1226" s="59">
        <v>2.7855153203342198E-3</v>
      </c>
    </row>
    <row r="1227" spans="1:3" x14ac:dyDescent="0.2">
      <c r="A1227" s="53">
        <v>1972.07</v>
      </c>
      <c r="B1227" s="53">
        <v>107.2</v>
      </c>
      <c r="C1227" s="59">
        <v>-7.4074074074074181E-3</v>
      </c>
    </row>
    <row r="1228" spans="1:3" x14ac:dyDescent="0.2">
      <c r="A1228" s="53">
        <v>1972.08</v>
      </c>
      <c r="B1228" s="53">
        <v>111</v>
      </c>
      <c r="C1228" s="59">
        <v>3.5447761194029814E-2</v>
      </c>
    </row>
    <row r="1229" spans="1:3" x14ac:dyDescent="0.2">
      <c r="A1229" s="53">
        <v>1972.09</v>
      </c>
      <c r="B1229" s="53">
        <v>109.4</v>
      </c>
      <c r="C1229" s="59">
        <v>-1.4414414414414378E-2</v>
      </c>
    </row>
    <row r="1230" spans="1:3" x14ac:dyDescent="0.2">
      <c r="A1230" s="53">
        <v>1972.1</v>
      </c>
      <c r="B1230" s="53">
        <v>109.6</v>
      </c>
      <c r="C1230" s="59">
        <v>1.8281535648994041E-3</v>
      </c>
    </row>
    <row r="1231" spans="1:3" x14ac:dyDescent="0.2">
      <c r="A1231" s="53">
        <v>1972.11</v>
      </c>
      <c r="B1231" s="53">
        <v>115.1</v>
      </c>
      <c r="C1231" s="59">
        <v>5.0182481751824826E-2</v>
      </c>
    </row>
    <row r="1232" spans="1:3" x14ac:dyDescent="0.2">
      <c r="A1232" s="53">
        <v>1972.12</v>
      </c>
      <c r="B1232" s="53">
        <v>117.5</v>
      </c>
      <c r="C1232" s="59">
        <v>2.0851433536055675E-2</v>
      </c>
    </row>
    <row r="1233" spans="1:3" x14ac:dyDescent="0.2">
      <c r="A1233" s="53">
        <v>1973.01</v>
      </c>
      <c r="B1233" s="53">
        <v>118.4</v>
      </c>
      <c r="C1233" s="59">
        <v>7.6595744680851841E-3</v>
      </c>
    </row>
    <row r="1234" spans="1:3" x14ac:dyDescent="0.2">
      <c r="A1234" s="53">
        <v>1973.02</v>
      </c>
      <c r="B1234" s="53">
        <v>114.2</v>
      </c>
      <c r="C1234" s="59">
        <v>-3.5472972972973027E-2</v>
      </c>
    </row>
    <row r="1235" spans="1:3" x14ac:dyDescent="0.2">
      <c r="A1235" s="53">
        <v>1973.03</v>
      </c>
      <c r="B1235" s="53">
        <v>112.4</v>
      </c>
      <c r="C1235" s="59">
        <v>-1.5761821366024442E-2</v>
      </c>
    </row>
    <row r="1236" spans="1:3" x14ac:dyDescent="0.2">
      <c r="A1236" s="53">
        <v>1973.04</v>
      </c>
      <c r="B1236" s="53">
        <v>110.3</v>
      </c>
      <c r="C1236" s="59">
        <v>-1.8683274021352392E-2</v>
      </c>
    </row>
    <row r="1237" spans="1:3" x14ac:dyDescent="0.2">
      <c r="A1237" s="53">
        <v>1973.05</v>
      </c>
      <c r="B1237" s="53">
        <v>107.2</v>
      </c>
      <c r="C1237" s="59">
        <v>-2.810516772438798E-2</v>
      </c>
    </row>
    <row r="1238" spans="1:3" x14ac:dyDescent="0.2">
      <c r="A1238" s="53">
        <v>1973.06</v>
      </c>
      <c r="B1238" s="53">
        <v>104.8</v>
      </c>
      <c r="C1238" s="59">
        <v>-2.2388059701492602E-2</v>
      </c>
    </row>
    <row r="1239" spans="1:3" x14ac:dyDescent="0.2">
      <c r="A1239" s="53">
        <v>1973.07</v>
      </c>
      <c r="B1239" s="53">
        <v>105.8</v>
      </c>
      <c r="C1239" s="59">
        <v>9.5419847328244156E-3</v>
      </c>
    </row>
    <row r="1240" spans="1:3" x14ac:dyDescent="0.2">
      <c r="A1240" s="53">
        <v>1973.08</v>
      </c>
      <c r="B1240" s="53">
        <v>103.8</v>
      </c>
      <c r="C1240" s="59">
        <v>-1.8903591682419618E-2</v>
      </c>
    </row>
    <row r="1241" spans="1:3" x14ac:dyDescent="0.2">
      <c r="A1241" s="53">
        <v>1973.09</v>
      </c>
      <c r="B1241" s="53">
        <v>105.6</v>
      </c>
      <c r="C1241" s="59">
        <v>1.7341040462427681E-2</v>
      </c>
    </row>
    <row r="1242" spans="1:3" x14ac:dyDescent="0.2">
      <c r="A1242" s="53">
        <v>1973.1</v>
      </c>
      <c r="B1242" s="53">
        <v>109.8</v>
      </c>
      <c r="C1242" s="59">
        <v>3.9772727272727293E-2</v>
      </c>
    </row>
    <row r="1243" spans="1:3" x14ac:dyDescent="0.2">
      <c r="A1243" s="53">
        <v>1973.11</v>
      </c>
      <c r="B1243" s="53">
        <v>102</v>
      </c>
      <c r="C1243" s="59">
        <v>-7.1038251366120186E-2</v>
      </c>
    </row>
    <row r="1244" spans="1:3" x14ac:dyDescent="0.2">
      <c r="A1244" s="53">
        <v>1973.12</v>
      </c>
      <c r="B1244" s="53">
        <v>94.78</v>
      </c>
      <c r="C1244" s="59">
        <v>-7.0784313725490211E-2</v>
      </c>
    </row>
    <row r="1245" spans="1:3" x14ac:dyDescent="0.2">
      <c r="A1245" s="53">
        <v>1974.01</v>
      </c>
      <c r="B1245" s="53">
        <v>96.11</v>
      </c>
      <c r="C1245" s="59">
        <v>1.4032496307237796E-2</v>
      </c>
    </row>
    <row r="1246" spans="1:3" x14ac:dyDescent="0.2">
      <c r="A1246" s="53">
        <v>1974.02</v>
      </c>
      <c r="B1246" s="53">
        <v>93.45</v>
      </c>
      <c r="C1246" s="59">
        <v>-2.7676620538965691E-2</v>
      </c>
    </row>
    <row r="1247" spans="1:3" x14ac:dyDescent="0.2">
      <c r="A1247" s="53">
        <v>1974.03</v>
      </c>
      <c r="B1247" s="53">
        <v>97.44</v>
      </c>
      <c r="C1247" s="59">
        <v>4.2696629213483162E-2</v>
      </c>
    </row>
    <row r="1248" spans="1:3" x14ac:dyDescent="0.2">
      <c r="A1248" s="53">
        <v>1974.04</v>
      </c>
      <c r="B1248" s="53">
        <v>92.46</v>
      </c>
      <c r="C1248" s="59">
        <v>-5.1108374384236543E-2</v>
      </c>
    </row>
    <row r="1249" spans="1:3" x14ac:dyDescent="0.2">
      <c r="A1249" s="53">
        <v>1974.05</v>
      </c>
      <c r="B1249" s="53">
        <v>89.67</v>
      </c>
      <c r="C1249" s="59">
        <v>-3.0175210902011584E-2</v>
      </c>
    </row>
    <row r="1250" spans="1:3" x14ac:dyDescent="0.2">
      <c r="A1250" s="53">
        <v>1974.06</v>
      </c>
      <c r="B1250" s="53">
        <v>89.79</v>
      </c>
      <c r="C1250" s="59">
        <v>1.3382402141184357E-3</v>
      </c>
    </row>
    <row r="1251" spans="1:3" x14ac:dyDescent="0.2">
      <c r="A1251" s="53">
        <v>1974.07</v>
      </c>
      <c r="B1251" s="53">
        <v>79.31</v>
      </c>
      <c r="C1251" s="59">
        <v>-0.11671678360619231</v>
      </c>
    </row>
    <row r="1252" spans="1:3" x14ac:dyDescent="0.2">
      <c r="A1252" s="53">
        <v>1974.08</v>
      </c>
      <c r="B1252" s="53">
        <v>76.03</v>
      </c>
      <c r="C1252" s="59">
        <v>-4.135670155087634E-2</v>
      </c>
    </row>
    <row r="1253" spans="1:3" x14ac:dyDescent="0.2">
      <c r="A1253" s="53">
        <v>1974.09</v>
      </c>
      <c r="B1253" s="53">
        <v>68.12</v>
      </c>
      <c r="C1253" s="59">
        <v>-0.10403787978429557</v>
      </c>
    </row>
    <row r="1254" spans="1:3" x14ac:dyDescent="0.2">
      <c r="A1254" s="53">
        <v>1974.1</v>
      </c>
      <c r="B1254" s="53">
        <v>69.44</v>
      </c>
      <c r="C1254" s="59">
        <v>1.9377568995889494E-2</v>
      </c>
    </row>
    <row r="1255" spans="1:3" x14ac:dyDescent="0.2">
      <c r="A1255" s="53">
        <v>1974.11</v>
      </c>
      <c r="B1255" s="53">
        <v>71.739999999999995</v>
      </c>
      <c r="C1255" s="59">
        <v>3.312211981566815E-2</v>
      </c>
    </row>
    <row r="1256" spans="1:3" x14ac:dyDescent="0.2">
      <c r="A1256" s="53">
        <v>1974.12</v>
      </c>
      <c r="B1256" s="53">
        <v>67.069999999999993</v>
      </c>
      <c r="C1256" s="59">
        <v>-6.5096180652355784E-2</v>
      </c>
    </row>
    <row r="1257" spans="1:3" x14ac:dyDescent="0.2">
      <c r="A1257" s="53">
        <v>1975.01</v>
      </c>
      <c r="B1257" s="53">
        <v>72.56</v>
      </c>
      <c r="C1257" s="59">
        <v>8.1854778589533383E-2</v>
      </c>
    </row>
    <row r="1258" spans="1:3" x14ac:dyDescent="0.2">
      <c r="A1258" s="53">
        <v>1975.02</v>
      </c>
      <c r="B1258" s="53">
        <v>80.099999999999994</v>
      </c>
      <c r="C1258" s="59">
        <v>0.10391400220507152</v>
      </c>
    </row>
    <row r="1259" spans="1:3" x14ac:dyDescent="0.2">
      <c r="A1259" s="53">
        <v>1975.03</v>
      </c>
      <c r="B1259" s="53">
        <v>83.78</v>
      </c>
      <c r="C1259" s="59">
        <v>4.5942571785268393E-2</v>
      </c>
    </row>
    <row r="1260" spans="1:3" x14ac:dyDescent="0.2">
      <c r="A1260" s="53">
        <v>1975.04</v>
      </c>
      <c r="B1260" s="53">
        <v>84.72</v>
      </c>
      <c r="C1260" s="59">
        <v>1.1219861542134169E-2</v>
      </c>
    </row>
    <row r="1261" spans="1:3" x14ac:dyDescent="0.2">
      <c r="A1261" s="53">
        <v>1975.05</v>
      </c>
      <c r="B1261" s="53">
        <v>90.1</v>
      </c>
      <c r="C1261" s="59">
        <v>6.3503305004721344E-2</v>
      </c>
    </row>
    <row r="1262" spans="1:3" x14ac:dyDescent="0.2">
      <c r="A1262" s="53">
        <v>1975.06</v>
      </c>
      <c r="B1262" s="53">
        <v>92.4</v>
      </c>
      <c r="C1262" s="59">
        <v>2.5527192008879096E-2</v>
      </c>
    </row>
    <row r="1263" spans="1:3" x14ac:dyDescent="0.2">
      <c r="A1263" s="53">
        <v>1975.07</v>
      </c>
      <c r="B1263" s="53">
        <v>92.49</v>
      </c>
      <c r="C1263" s="59">
        <v>9.7402597402584945E-4</v>
      </c>
    </row>
    <row r="1264" spans="1:3" x14ac:dyDescent="0.2">
      <c r="A1264" s="53">
        <v>1975.08</v>
      </c>
      <c r="B1264" s="53">
        <v>85.71</v>
      </c>
      <c r="C1264" s="59">
        <v>-7.3305222186182295E-2</v>
      </c>
    </row>
    <row r="1265" spans="1:3" x14ac:dyDescent="0.2">
      <c r="A1265" s="53">
        <v>1975.09</v>
      </c>
      <c r="B1265" s="53">
        <v>84.67</v>
      </c>
      <c r="C1265" s="59">
        <v>-1.2133940030334744E-2</v>
      </c>
    </row>
    <row r="1266" spans="1:3" x14ac:dyDescent="0.2">
      <c r="A1266" s="53">
        <v>1975.1</v>
      </c>
      <c r="B1266" s="53">
        <v>88.57</v>
      </c>
      <c r="C1266" s="59">
        <v>4.6061178693752147E-2</v>
      </c>
    </row>
    <row r="1267" spans="1:3" x14ac:dyDescent="0.2">
      <c r="A1267" s="53">
        <v>1975.11</v>
      </c>
      <c r="B1267" s="53">
        <v>90.07</v>
      </c>
      <c r="C1267" s="59">
        <v>1.6935757028339271E-2</v>
      </c>
    </row>
    <row r="1268" spans="1:3" x14ac:dyDescent="0.2">
      <c r="A1268" s="53">
        <v>1975.12</v>
      </c>
      <c r="B1268" s="53">
        <v>88.7</v>
      </c>
      <c r="C1268" s="59">
        <v>-1.5210391917397481E-2</v>
      </c>
    </row>
    <row r="1269" spans="1:3" x14ac:dyDescent="0.2">
      <c r="A1269" s="53">
        <v>1976.01</v>
      </c>
      <c r="B1269" s="53">
        <v>96.86</v>
      </c>
      <c r="C1269" s="59">
        <v>9.1995490417136283E-2</v>
      </c>
    </row>
    <row r="1270" spans="1:3" x14ac:dyDescent="0.2">
      <c r="A1270" s="53">
        <v>1976.02</v>
      </c>
      <c r="B1270" s="53">
        <v>100.6</v>
      </c>
      <c r="C1270" s="59">
        <v>3.8612430311790069E-2</v>
      </c>
    </row>
    <row r="1271" spans="1:3" x14ac:dyDescent="0.2">
      <c r="A1271" s="53">
        <v>1976.03</v>
      </c>
      <c r="B1271" s="53">
        <v>101.1</v>
      </c>
      <c r="C1271" s="59">
        <v>4.9701789264413598E-3</v>
      </c>
    </row>
    <row r="1272" spans="1:3" x14ac:dyDescent="0.2">
      <c r="A1272" s="53">
        <v>1976.04</v>
      </c>
      <c r="B1272" s="53">
        <v>101.9</v>
      </c>
      <c r="C1272" s="59">
        <v>7.9129574678538095E-3</v>
      </c>
    </row>
    <row r="1273" spans="1:3" x14ac:dyDescent="0.2">
      <c r="A1273" s="53">
        <v>1976.05</v>
      </c>
      <c r="B1273" s="53">
        <v>101.2</v>
      </c>
      <c r="C1273" s="59">
        <v>-6.8694798822375169E-3</v>
      </c>
    </row>
    <row r="1274" spans="1:3" x14ac:dyDescent="0.2">
      <c r="A1274" s="53">
        <v>1976.06</v>
      </c>
      <c r="B1274" s="53">
        <v>101.8</v>
      </c>
      <c r="C1274" s="59">
        <v>5.9288537549406772E-3</v>
      </c>
    </row>
    <row r="1275" spans="1:3" x14ac:dyDescent="0.2">
      <c r="A1275" s="53">
        <v>1976.07</v>
      </c>
      <c r="B1275" s="53">
        <v>104.2</v>
      </c>
      <c r="C1275" s="59">
        <v>2.3575638506876384E-2</v>
      </c>
    </row>
    <row r="1276" spans="1:3" x14ac:dyDescent="0.2">
      <c r="A1276" s="53">
        <v>1976.08</v>
      </c>
      <c r="B1276" s="53">
        <v>103.3</v>
      </c>
      <c r="C1276" s="59">
        <v>-8.6372360844529927E-3</v>
      </c>
    </row>
    <row r="1277" spans="1:3" x14ac:dyDescent="0.2">
      <c r="A1277" s="53">
        <v>1976.09</v>
      </c>
      <c r="B1277" s="53">
        <v>105.5</v>
      </c>
      <c r="C1277" s="59">
        <v>2.1297192642788065E-2</v>
      </c>
    </row>
    <row r="1278" spans="1:3" x14ac:dyDescent="0.2">
      <c r="A1278" s="53">
        <v>1976.1</v>
      </c>
      <c r="B1278" s="53">
        <v>101.9</v>
      </c>
      <c r="C1278" s="59">
        <v>-3.4123222748815074E-2</v>
      </c>
    </row>
    <row r="1279" spans="1:3" x14ac:dyDescent="0.2">
      <c r="A1279" s="53">
        <v>1976.11</v>
      </c>
      <c r="B1279" s="53">
        <v>101.2</v>
      </c>
      <c r="C1279" s="59">
        <v>-6.8694798822375169E-3</v>
      </c>
    </row>
    <row r="1280" spans="1:3" x14ac:dyDescent="0.2">
      <c r="A1280" s="53">
        <v>1976.12</v>
      </c>
      <c r="B1280" s="53">
        <v>104.7</v>
      </c>
      <c r="C1280" s="59">
        <v>3.4584980237154062E-2</v>
      </c>
    </row>
    <row r="1281" spans="1:3" x14ac:dyDescent="0.2">
      <c r="A1281" s="53">
        <v>1977.01</v>
      </c>
      <c r="B1281" s="53">
        <v>103.8</v>
      </c>
      <c r="C1281" s="59">
        <v>-8.5959885386820423E-3</v>
      </c>
    </row>
    <row r="1282" spans="1:3" x14ac:dyDescent="0.2">
      <c r="A1282" s="53">
        <v>1977.02</v>
      </c>
      <c r="B1282" s="53">
        <v>101</v>
      </c>
      <c r="C1282" s="59">
        <v>-2.6974951830443183E-2</v>
      </c>
    </row>
    <row r="1283" spans="1:3" x14ac:dyDescent="0.2">
      <c r="A1283" s="53">
        <v>1977.03</v>
      </c>
      <c r="B1283" s="53">
        <v>100.6</v>
      </c>
      <c r="C1283" s="59">
        <v>-3.9603960396039639E-3</v>
      </c>
    </row>
    <row r="1284" spans="1:3" x14ac:dyDescent="0.2">
      <c r="A1284" s="53">
        <v>1977.04</v>
      </c>
      <c r="B1284" s="53">
        <v>99.05</v>
      </c>
      <c r="C1284" s="59">
        <v>-1.5407554671968193E-2</v>
      </c>
    </row>
    <row r="1285" spans="1:3" x14ac:dyDescent="0.2">
      <c r="A1285" s="53">
        <v>1977.05</v>
      </c>
      <c r="B1285" s="53">
        <v>98.76</v>
      </c>
      <c r="C1285" s="59">
        <v>-2.9278142352346936E-3</v>
      </c>
    </row>
    <row r="1286" spans="1:3" x14ac:dyDescent="0.2">
      <c r="A1286" s="53">
        <v>1977.06</v>
      </c>
      <c r="B1286" s="53">
        <v>99.29</v>
      </c>
      <c r="C1286" s="59">
        <v>5.3665451599838043E-3</v>
      </c>
    </row>
    <row r="1287" spans="1:3" x14ac:dyDescent="0.2">
      <c r="A1287" s="53">
        <v>1977.07</v>
      </c>
      <c r="B1287" s="53">
        <v>100.2</v>
      </c>
      <c r="C1287" s="59">
        <v>9.1650720112801398E-3</v>
      </c>
    </row>
    <row r="1288" spans="1:3" x14ac:dyDescent="0.2">
      <c r="A1288" s="53">
        <v>1977.08</v>
      </c>
      <c r="B1288" s="53">
        <v>97.75</v>
      </c>
      <c r="C1288" s="59">
        <v>-2.4451097804391253E-2</v>
      </c>
    </row>
    <row r="1289" spans="1:3" x14ac:dyDescent="0.2">
      <c r="A1289" s="53">
        <v>1977.09</v>
      </c>
      <c r="B1289" s="53">
        <v>96.23</v>
      </c>
      <c r="C1289" s="59">
        <v>-1.5549872122762154E-2</v>
      </c>
    </row>
    <row r="1290" spans="1:3" x14ac:dyDescent="0.2">
      <c r="A1290" s="53">
        <v>1977.1</v>
      </c>
      <c r="B1290" s="53">
        <v>93.74</v>
      </c>
      <c r="C1290" s="59">
        <v>-2.5875506598773912E-2</v>
      </c>
    </row>
    <row r="1291" spans="1:3" x14ac:dyDescent="0.2">
      <c r="A1291" s="53">
        <v>1977.11</v>
      </c>
      <c r="B1291" s="53">
        <v>94.28</v>
      </c>
      <c r="C1291" s="59">
        <v>5.7606144655431013E-3</v>
      </c>
    </row>
    <row r="1292" spans="1:3" x14ac:dyDescent="0.2">
      <c r="A1292" s="53">
        <v>1977.12</v>
      </c>
      <c r="B1292" s="53">
        <v>93.82</v>
      </c>
      <c r="C1292" s="59">
        <v>-4.8790835808231181E-3</v>
      </c>
    </row>
    <row r="1293" spans="1:3" x14ac:dyDescent="0.2">
      <c r="A1293" s="53">
        <v>1978.01</v>
      </c>
      <c r="B1293" s="53">
        <v>90.25</v>
      </c>
      <c r="C1293" s="59">
        <v>-3.8051588147516413E-2</v>
      </c>
    </row>
    <row r="1294" spans="1:3" x14ac:dyDescent="0.2">
      <c r="A1294" s="53">
        <v>1978.02</v>
      </c>
      <c r="B1294" s="53">
        <v>88.98</v>
      </c>
      <c r="C1294" s="59">
        <v>-1.4072022160664721E-2</v>
      </c>
    </row>
    <row r="1295" spans="1:3" x14ac:dyDescent="0.2">
      <c r="A1295" s="53">
        <v>1978.03</v>
      </c>
      <c r="B1295" s="53">
        <v>88.82</v>
      </c>
      <c r="C1295" s="59">
        <v>-1.7981568891887179E-3</v>
      </c>
    </row>
    <row r="1296" spans="1:3" x14ac:dyDescent="0.2">
      <c r="A1296" s="53">
        <v>1978.04</v>
      </c>
      <c r="B1296" s="53">
        <v>92.71</v>
      </c>
      <c r="C1296" s="59">
        <v>4.3796442242738154E-2</v>
      </c>
    </row>
    <row r="1297" spans="1:3" x14ac:dyDescent="0.2">
      <c r="A1297" s="53">
        <v>1978.05</v>
      </c>
      <c r="B1297" s="53">
        <v>97.41</v>
      </c>
      <c r="C1297" s="59">
        <v>5.0695717829791764E-2</v>
      </c>
    </row>
    <row r="1298" spans="1:3" x14ac:dyDescent="0.2">
      <c r="A1298" s="53">
        <v>1978.06</v>
      </c>
      <c r="B1298" s="53">
        <v>97.66</v>
      </c>
      <c r="C1298" s="59">
        <v>2.5664716148239286E-3</v>
      </c>
    </row>
    <row r="1299" spans="1:3" x14ac:dyDescent="0.2">
      <c r="A1299" s="53">
        <v>1978.07</v>
      </c>
      <c r="B1299" s="53">
        <v>97.19</v>
      </c>
      <c r="C1299" s="59">
        <v>-4.8126151955765195E-3</v>
      </c>
    </row>
    <row r="1300" spans="1:3" x14ac:dyDescent="0.2">
      <c r="A1300" s="53">
        <v>1978.08</v>
      </c>
      <c r="B1300" s="53">
        <v>103.9</v>
      </c>
      <c r="C1300" s="59">
        <v>6.9040024693898694E-2</v>
      </c>
    </row>
    <row r="1301" spans="1:3" x14ac:dyDescent="0.2">
      <c r="A1301" s="53">
        <v>1978.09</v>
      </c>
      <c r="B1301" s="53">
        <v>103.9</v>
      </c>
      <c r="C1301" s="59">
        <v>0</v>
      </c>
    </row>
    <row r="1302" spans="1:3" x14ac:dyDescent="0.2">
      <c r="A1302" s="53">
        <v>1978.1</v>
      </c>
      <c r="B1302" s="53">
        <v>100.6</v>
      </c>
      <c r="C1302" s="59">
        <v>-3.1761308950914446E-2</v>
      </c>
    </row>
    <row r="1303" spans="1:3" x14ac:dyDescent="0.2">
      <c r="A1303" s="53">
        <v>1978.11</v>
      </c>
      <c r="B1303" s="53">
        <v>94.71</v>
      </c>
      <c r="C1303" s="59">
        <v>-5.854870775347909E-2</v>
      </c>
    </row>
    <row r="1304" spans="1:3" x14ac:dyDescent="0.2">
      <c r="A1304" s="53">
        <v>1978.12</v>
      </c>
      <c r="B1304" s="53">
        <v>96.11</v>
      </c>
      <c r="C1304" s="59">
        <v>1.4781966001478297E-2</v>
      </c>
    </row>
    <row r="1305" spans="1:3" x14ac:dyDescent="0.2">
      <c r="A1305" s="53">
        <v>1979.01</v>
      </c>
      <c r="B1305" s="53">
        <v>99.71</v>
      </c>
      <c r="C1305" s="59">
        <v>3.7457080428675349E-2</v>
      </c>
    </row>
    <row r="1306" spans="1:3" x14ac:dyDescent="0.2">
      <c r="A1306" s="53">
        <v>1979.02</v>
      </c>
      <c r="B1306" s="53">
        <v>98.23</v>
      </c>
      <c r="C1306" s="59">
        <v>-1.4843044830006868E-2</v>
      </c>
    </row>
    <row r="1307" spans="1:3" x14ac:dyDescent="0.2">
      <c r="A1307" s="53">
        <v>1979.03</v>
      </c>
      <c r="B1307" s="53">
        <v>100.1</v>
      </c>
      <c r="C1307" s="59">
        <v>1.9036954087345848E-2</v>
      </c>
    </row>
    <row r="1308" spans="1:3" x14ac:dyDescent="0.2">
      <c r="A1308" s="53">
        <v>1979.04</v>
      </c>
      <c r="B1308" s="53">
        <v>102.1</v>
      </c>
      <c r="C1308" s="59">
        <v>1.998001998001997E-2</v>
      </c>
    </row>
    <row r="1309" spans="1:3" x14ac:dyDescent="0.2">
      <c r="A1309" s="53">
        <v>1979.05</v>
      </c>
      <c r="B1309" s="53">
        <v>99.73</v>
      </c>
      <c r="C1309" s="59">
        <v>-2.3212536728697275E-2</v>
      </c>
    </row>
    <row r="1310" spans="1:3" x14ac:dyDescent="0.2">
      <c r="A1310" s="53">
        <v>1979.06</v>
      </c>
      <c r="B1310" s="53">
        <v>101.7</v>
      </c>
      <c r="C1310" s="59">
        <v>1.975333400180479E-2</v>
      </c>
    </row>
    <row r="1311" spans="1:3" x14ac:dyDescent="0.2">
      <c r="A1311" s="53">
        <v>1979.07</v>
      </c>
      <c r="B1311" s="53">
        <v>102.7</v>
      </c>
      <c r="C1311" s="59">
        <v>9.8328416912487615E-3</v>
      </c>
    </row>
    <row r="1312" spans="1:3" x14ac:dyDescent="0.2">
      <c r="A1312" s="53">
        <v>1979.08</v>
      </c>
      <c r="B1312" s="53">
        <v>107.4</v>
      </c>
      <c r="C1312" s="59">
        <v>4.576436222005853E-2</v>
      </c>
    </row>
    <row r="1313" spans="1:3" x14ac:dyDescent="0.2">
      <c r="A1313" s="53">
        <v>1979.09</v>
      </c>
      <c r="B1313" s="53">
        <v>108.6</v>
      </c>
      <c r="C1313" s="59">
        <v>1.1173184357541777E-2</v>
      </c>
    </row>
    <row r="1314" spans="1:3" x14ac:dyDescent="0.2">
      <c r="A1314" s="53">
        <v>1979.1</v>
      </c>
      <c r="B1314" s="53">
        <v>104.5</v>
      </c>
      <c r="C1314" s="59">
        <v>-3.7753222836095723E-2</v>
      </c>
    </row>
    <row r="1315" spans="1:3" x14ac:dyDescent="0.2">
      <c r="A1315" s="53">
        <v>1979.11</v>
      </c>
      <c r="B1315" s="53">
        <v>103.7</v>
      </c>
      <c r="C1315" s="59">
        <v>-7.6555023923444709E-3</v>
      </c>
    </row>
    <row r="1316" spans="1:3" x14ac:dyDescent="0.2">
      <c r="A1316" s="53">
        <v>1979.12</v>
      </c>
      <c r="B1316" s="53">
        <v>107.8</v>
      </c>
      <c r="C1316" s="59">
        <v>3.9537126325940086E-2</v>
      </c>
    </row>
    <row r="1317" spans="1:3" x14ac:dyDescent="0.2">
      <c r="A1317" s="53">
        <v>1980.01</v>
      </c>
      <c r="B1317" s="53">
        <v>110.9</v>
      </c>
      <c r="C1317" s="59">
        <v>2.8756957328385901E-2</v>
      </c>
    </row>
    <row r="1318" spans="1:3" x14ac:dyDescent="0.2">
      <c r="A1318" s="53">
        <v>1980.02</v>
      </c>
      <c r="B1318" s="53">
        <v>115.3</v>
      </c>
      <c r="C1318" s="59">
        <v>3.9675383228133354E-2</v>
      </c>
    </row>
    <row r="1319" spans="1:3" x14ac:dyDescent="0.2">
      <c r="A1319" s="53">
        <v>1980.03</v>
      </c>
      <c r="B1319" s="53">
        <v>104.7</v>
      </c>
      <c r="C1319" s="59">
        <v>-9.1934084995663468E-2</v>
      </c>
    </row>
    <row r="1320" spans="1:3" x14ac:dyDescent="0.2">
      <c r="A1320" s="53">
        <v>1980.04</v>
      </c>
      <c r="B1320" s="53">
        <v>103</v>
      </c>
      <c r="C1320" s="59">
        <v>-1.6236867239732611E-2</v>
      </c>
    </row>
    <row r="1321" spans="1:3" x14ac:dyDescent="0.2">
      <c r="A1321" s="53">
        <v>1980.05</v>
      </c>
      <c r="B1321" s="53">
        <v>107.7</v>
      </c>
      <c r="C1321" s="59">
        <v>4.5631067961165117E-2</v>
      </c>
    </row>
    <row r="1322" spans="1:3" x14ac:dyDescent="0.2">
      <c r="A1322" s="53">
        <v>1980.06</v>
      </c>
      <c r="B1322" s="53">
        <v>114.6</v>
      </c>
      <c r="C1322" s="59">
        <v>6.4066852367687943E-2</v>
      </c>
    </row>
    <row r="1323" spans="1:3" x14ac:dyDescent="0.2">
      <c r="A1323" s="53">
        <v>1980.07</v>
      </c>
      <c r="B1323" s="53">
        <v>119.8</v>
      </c>
      <c r="C1323" s="59">
        <v>4.5375218150087271E-2</v>
      </c>
    </row>
    <row r="1324" spans="1:3" x14ac:dyDescent="0.2">
      <c r="A1324" s="53">
        <v>1980.08</v>
      </c>
      <c r="B1324" s="53">
        <v>123.5</v>
      </c>
      <c r="C1324" s="59">
        <v>3.0884808013355691E-2</v>
      </c>
    </row>
    <row r="1325" spans="1:3" x14ac:dyDescent="0.2">
      <c r="A1325" s="53">
        <v>1980.09</v>
      </c>
      <c r="B1325" s="53">
        <v>126.5</v>
      </c>
      <c r="C1325" s="59">
        <v>2.4291497975708509E-2</v>
      </c>
    </row>
    <row r="1326" spans="1:3" x14ac:dyDescent="0.2">
      <c r="A1326" s="53">
        <v>1980.1</v>
      </c>
      <c r="B1326" s="53">
        <v>130.19999999999999</v>
      </c>
      <c r="C1326" s="59">
        <v>2.9249011857707341E-2</v>
      </c>
    </row>
    <row r="1327" spans="1:3" x14ac:dyDescent="0.2">
      <c r="A1327" s="53">
        <v>1980.11</v>
      </c>
      <c r="B1327" s="53">
        <v>135.69999999999999</v>
      </c>
      <c r="C1327" s="59">
        <v>4.2242703533026171E-2</v>
      </c>
    </row>
    <row r="1328" spans="1:3" x14ac:dyDescent="0.2">
      <c r="A1328" s="53">
        <v>1980.12</v>
      </c>
      <c r="B1328" s="53">
        <v>133.5</v>
      </c>
      <c r="C1328" s="59">
        <v>-1.6212232866617438E-2</v>
      </c>
    </row>
    <row r="1329" spans="1:3" x14ac:dyDescent="0.2">
      <c r="A1329" s="53">
        <v>1981.01</v>
      </c>
      <c r="B1329" s="53">
        <v>133</v>
      </c>
      <c r="C1329" s="59">
        <v>-3.7453183520599342E-3</v>
      </c>
    </row>
    <row r="1330" spans="1:3" x14ac:dyDescent="0.2">
      <c r="A1330" s="53">
        <v>1981.02</v>
      </c>
      <c r="B1330" s="53">
        <v>128.4</v>
      </c>
      <c r="C1330" s="59">
        <v>-3.4586466165413499E-2</v>
      </c>
    </row>
    <row r="1331" spans="1:3" x14ac:dyDescent="0.2">
      <c r="A1331" s="53">
        <v>1981.03</v>
      </c>
      <c r="B1331" s="53">
        <v>133.19999999999999</v>
      </c>
      <c r="C1331" s="59">
        <v>3.738317757009324E-2</v>
      </c>
    </row>
    <row r="1332" spans="1:3" x14ac:dyDescent="0.2">
      <c r="A1332" s="53">
        <v>1981.04</v>
      </c>
      <c r="B1332" s="53">
        <v>134.4</v>
      </c>
      <c r="C1332" s="59">
        <v>9.009009009009139E-3</v>
      </c>
    </row>
    <row r="1333" spans="1:3" x14ac:dyDescent="0.2">
      <c r="A1333" s="53">
        <v>1981.05</v>
      </c>
      <c r="B1333" s="53">
        <v>131.69999999999999</v>
      </c>
      <c r="C1333" s="59">
        <v>-2.0089285714285809E-2</v>
      </c>
    </row>
    <row r="1334" spans="1:3" x14ac:dyDescent="0.2">
      <c r="A1334" s="53">
        <v>1981.06</v>
      </c>
      <c r="B1334" s="53">
        <v>132.30000000000001</v>
      </c>
      <c r="C1334" s="59">
        <v>4.555808656036664E-3</v>
      </c>
    </row>
    <row r="1335" spans="1:3" x14ac:dyDescent="0.2">
      <c r="A1335" s="53">
        <v>1981.07</v>
      </c>
      <c r="B1335" s="53">
        <v>129.1</v>
      </c>
      <c r="C1335" s="59">
        <v>-2.4187452758881456E-2</v>
      </c>
    </row>
    <row r="1336" spans="1:3" x14ac:dyDescent="0.2">
      <c r="A1336" s="53">
        <v>1981.08</v>
      </c>
      <c r="B1336" s="53">
        <v>129.6</v>
      </c>
      <c r="C1336" s="59">
        <v>3.8729666924863793E-3</v>
      </c>
    </row>
    <row r="1337" spans="1:3" x14ac:dyDescent="0.2">
      <c r="A1337" s="53">
        <v>1981.09</v>
      </c>
      <c r="B1337" s="53">
        <v>118.3</v>
      </c>
      <c r="C1337" s="59">
        <v>-8.7191358024691357E-2</v>
      </c>
    </row>
    <row r="1338" spans="1:3" x14ac:dyDescent="0.2">
      <c r="A1338" s="53">
        <v>1981.1</v>
      </c>
      <c r="B1338" s="53">
        <v>119.8</v>
      </c>
      <c r="C1338" s="59">
        <v>1.2679628064243387E-2</v>
      </c>
    </row>
    <row r="1339" spans="1:3" x14ac:dyDescent="0.2">
      <c r="A1339" s="53">
        <v>1981.11</v>
      </c>
      <c r="B1339" s="53">
        <v>122.9</v>
      </c>
      <c r="C1339" s="59">
        <v>2.5876460767946696E-2</v>
      </c>
    </row>
    <row r="1340" spans="1:3" x14ac:dyDescent="0.2">
      <c r="A1340" s="53">
        <v>1981.12</v>
      </c>
      <c r="B1340" s="53">
        <v>123.8</v>
      </c>
      <c r="C1340" s="59">
        <v>7.3230268510984242E-3</v>
      </c>
    </row>
    <row r="1341" spans="1:3" x14ac:dyDescent="0.2">
      <c r="A1341" s="53">
        <v>1982.01</v>
      </c>
      <c r="B1341" s="53">
        <v>117.3</v>
      </c>
      <c r="C1341" s="59">
        <v>-5.2504038772213213E-2</v>
      </c>
    </row>
    <row r="1342" spans="1:3" x14ac:dyDescent="0.2">
      <c r="A1342" s="53">
        <v>1982.02</v>
      </c>
      <c r="B1342" s="53">
        <v>114.5</v>
      </c>
      <c r="C1342" s="59">
        <v>-2.3870417732310245E-2</v>
      </c>
    </row>
    <row r="1343" spans="1:3" x14ac:dyDescent="0.2">
      <c r="A1343" s="53">
        <v>1982.03</v>
      </c>
      <c r="B1343" s="53">
        <v>110.8</v>
      </c>
      <c r="C1343" s="59">
        <v>-3.2314410480349332E-2</v>
      </c>
    </row>
    <row r="1344" spans="1:3" x14ac:dyDescent="0.2">
      <c r="A1344" s="53">
        <v>1982.04</v>
      </c>
      <c r="B1344" s="53">
        <v>116.3</v>
      </c>
      <c r="C1344" s="59">
        <v>4.963898916967513E-2</v>
      </c>
    </row>
    <row r="1345" spans="1:3" x14ac:dyDescent="0.2">
      <c r="A1345" s="53">
        <v>1982.05</v>
      </c>
      <c r="B1345" s="53">
        <v>116.4</v>
      </c>
      <c r="C1345" s="59">
        <v>8.5984522785897965E-4</v>
      </c>
    </row>
    <row r="1346" spans="1:3" x14ac:dyDescent="0.2">
      <c r="A1346" s="53">
        <v>1982.06</v>
      </c>
      <c r="B1346" s="53">
        <v>109.7</v>
      </c>
      <c r="C1346" s="59">
        <v>-5.7560137457044691E-2</v>
      </c>
    </row>
    <row r="1347" spans="1:3" x14ac:dyDescent="0.2">
      <c r="A1347" s="53">
        <v>1982.07</v>
      </c>
      <c r="B1347" s="53">
        <v>109.4</v>
      </c>
      <c r="C1347" s="59">
        <v>-2.7347310847766204E-3</v>
      </c>
    </row>
    <row r="1348" spans="1:3" x14ac:dyDescent="0.2">
      <c r="A1348" s="53">
        <v>1982.08</v>
      </c>
      <c r="B1348" s="53">
        <v>109.7</v>
      </c>
      <c r="C1348" s="59">
        <v>2.7422303473492171E-3</v>
      </c>
    </row>
    <row r="1349" spans="1:3" x14ac:dyDescent="0.2">
      <c r="A1349" s="53">
        <v>1982.09</v>
      </c>
      <c r="B1349" s="53">
        <v>122.4</v>
      </c>
      <c r="C1349" s="59">
        <v>0.11577028258887889</v>
      </c>
    </row>
    <row r="1350" spans="1:3" x14ac:dyDescent="0.2">
      <c r="A1350" s="53">
        <v>1982.1</v>
      </c>
      <c r="B1350" s="53">
        <v>132.69999999999999</v>
      </c>
      <c r="C1350" s="59">
        <v>8.4150326797385544E-2</v>
      </c>
    </row>
    <row r="1351" spans="1:3" x14ac:dyDescent="0.2">
      <c r="A1351" s="53">
        <v>1982.11</v>
      </c>
      <c r="B1351" s="53">
        <v>138.1</v>
      </c>
      <c r="C1351" s="59">
        <v>4.0693293142426645E-2</v>
      </c>
    </row>
    <row r="1352" spans="1:3" x14ac:dyDescent="0.2">
      <c r="A1352" s="53">
        <v>1982.12</v>
      </c>
      <c r="B1352" s="53">
        <v>139.4</v>
      </c>
      <c r="C1352" s="59">
        <v>9.413468501086264E-3</v>
      </c>
    </row>
    <row r="1353" spans="1:3" x14ac:dyDescent="0.2">
      <c r="A1353" s="53">
        <v>1983.01</v>
      </c>
      <c r="B1353" s="53">
        <v>144.30000000000001</v>
      </c>
      <c r="C1353" s="59">
        <v>3.5150645624103305E-2</v>
      </c>
    </row>
    <row r="1354" spans="1:3" x14ac:dyDescent="0.2">
      <c r="A1354" s="53">
        <v>1983.02</v>
      </c>
      <c r="B1354" s="53">
        <v>146.80000000000001</v>
      </c>
      <c r="C1354" s="59">
        <v>1.7325017325017233E-2</v>
      </c>
    </row>
    <row r="1355" spans="1:3" x14ac:dyDescent="0.2">
      <c r="A1355" s="53">
        <v>1983.03</v>
      </c>
      <c r="B1355" s="53">
        <v>151.9</v>
      </c>
      <c r="C1355" s="59">
        <v>3.4741144414168978E-2</v>
      </c>
    </row>
    <row r="1356" spans="1:3" x14ac:dyDescent="0.2">
      <c r="A1356" s="53">
        <v>1983.04</v>
      </c>
      <c r="B1356" s="53">
        <v>157.69999999999999</v>
      </c>
      <c r="C1356" s="59">
        <v>3.8183015141540322E-2</v>
      </c>
    </row>
    <row r="1357" spans="1:3" x14ac:dyDescent="0.2">
      <c r="A1357" s="53">
        <v>1983.05</v>
      </c>
      <c r="B1357" s="53">
        <v>164.1</v>
      </c>
      <c r="C1357" s="59">
        <v>4.0583386176284098E-2</v>
      </c>
    </row>
    <row r="1358" spans="1:3" x14ac:dyDescent="0.2">
      <c r="A1358" s="53">
        <v>1983.06</v>
      </c>
      <c r="B1358" s="53">
        <v>166.4</v>
      </c>
      <c r="C1358" s="59">
        <v>1.4015843997562616E-2</v>
      </c>
    </row>
    <row r="1359" spans="1:3" x14ac:dyDescent="0.2">
      <c r="A1359" s="53">
        <v>1983.07</v>
      </c>
      <c r="B1359" s="53">
        <v>167</v>
      </c>
      <c r="C1359" s="59">
        <v>3.6057692307691624E-3</v>
      </c>
    </row>
    <row r="1360" spans="1:3" x14ac:dyDescent="0.2">
      <c r="A1360" s="53">
        <v>1983.08</v>
      </c>
      <c r="B1360" s="53">
        <v>162.4</v>
      </c>
      <c r="C1360" s="59">
        <v>-2.7544910179640669E-2</v>
      </c>
    </row>
    <row r="1361" spans="1:3" x14ac:dyDescent="0.2">
      <c r="A1361" s="53">
        <v>1983.09</v>
      </c>
      <c r="B1361" s="53">
        <v>167.2</v>
      </c>
      <c r="C1361" s="59">
        <v>2.9556650246305383E-2</v>
      </c>
    </row>
    <row r="1362" spans="1:3" x14ac:dyDescent="0.2">
      <c r="A1362" s="53">
        <v>1983.1</v>
      </c>
      <c r="B1362" s="53">
        <v>167.7</v>
      </c>
      <c r="C1362" s="59">
        <v>2.9904306220096544E-3</v>
      </c>
    </row>
    <row r="1363" spans="1:3" x14ac:dyDescent="0.2">
      <c r="A1363" s="53">
        <v>1983.11</v>
      </c>
      <c r="B1363" s="53">
        <v>165.2</v>
      </c>
      <c r="C1363" s="59">
        <v>-1.490757304710788E-2</v>
      </c>
    </row>
    <row r="1364" spans="1:3" x14ac:dyDescent="0.2">
      <c r="A1364" s="53">
        <v>1983.12</v>
      </c>
      <c r="B1364" s="53">
        <v>164.4</v>
      </c>
      <c r="C1364" s="59">
        <v>-4.842615012106477E-3</v>
      </c>
    </row>
    <row r="1365" spans="1:3" x14ac:dyDescent="0.2">
      <c r="A1365" s="53">
        <v>1984.01</v>
      </c>
      <c r="B1365" s="53">
        <v>166.4</v>
      </c>
      <c r="C1365" s="59">
        <v>1.2165450121654597E-2</v>
      </c>
    </row>
    <row r="1366" spans="1:3" x14ac:dyDescent="0.2">
      <c r="A1366" s="53">
        <v>1984.02</v>
      </c>
      <c r="B1366" s="53">
        <v>157.30000000000001</v>
      </c>
      <c r="C1366" s="59">
        <v>-5.46875E-2</v>
      </c>
    </row>
    <row r="1367" spans="1:3" x14ac:dyDescent="0.2">
      <c r="A1367" s="53">
        <v>1984.03</v>
      </c>
      <c r="B1367" s="53">
        <v>157.4</v>
      </c>
      <c r="C1367" s="59">
        <v>6.3572790845523031E-4</v>
      </c>
    </row>
    <row r="1368" spans="1:3" x14ac:dyDescent="0.2">
      <c r="A1368" s="53">
        <v>1984.04</v>
      </c>
      <c r="B1368" s="53">
        <v>157.6</v>
      </c>
      <c r="C1368" s="59">
        <v>1.2706480304955914E-3</v>
      </c>
    </row>
    <row r="1369" spans="1:3" x14ac:dyDescent="0.2">
      <c r="A1369" s="53">
        <v>1984.05</v>
      </c>
      <c r="B1369" s="53">
        <v>156.6</v>
      </c>
      <c r="C1369" s="59">
        <v>-6.3451776649746661E-3</v>
      </c>
    </row>
    <row r="1370" spans="1:3" x14ac:dyDescent="0.2">
      <c r="A1370" s="53">
        <v>1984.06</v>
      </c>
      <c r="B1370" s="53">
        <v>153.1</v>
      </c>
      <c r="C1370" s="59">
        <v>-2.2349936143039595E-2</v>
      </c>
    </row>
    <row r="1371" spans="1:3" x14ac:dyDescent="0.2">
      <c r="A1371" s="53">
        <v>1984.07</v>
      </c>
      <c r="B1371" s="53">
        <v>151.1</v>
      </c>
      <c r="C1371" s="59">
        <v>-1.3063357282821708E-2</v>
      </c>
    </row>
    <row r="1372" spans="1:3" x14ac:dyDescent="0.2">
      <c r="A1372" s="53">
        <v>1984.08</v>
      </c>
      <c r="B1372" s="53">
        <v>164.4</v>
      </c>
      <c r="C1372" s="59">
        <v>8.8021178027796187E-2</v>
      </c>
    </row>
    <row r="1373" spans="1:3" x14ac:dyDescent="0.2">
      <c r="A1373" s="53">
        <v>1984.09</v>
      </c>
      <c r="B1373" s="53">
        <v>166.1</v>
      </c>
      <c r="C1373" s="59">
        <v>1.0340632603406341E-2</v>
      </c>
    </row>
    <row r="1374" spans="1:3" x14ac:dyDescent="0.2">
      <c r="A1374" s="53">
        <v>1984.1</v>
      </c>
      <c r="B1374" s="53">
        <v>164.8</v>
      </c>
      <c r="C1374" s="59">
        <v>-7.8266104756169463E-3</v>
      </c>
    </row>
    <row r="1375" spans="1:3" x14ac:dyDescent="0.2">
      <c r="A1375" s="53">
        <v>1984.11</v>
      </c>
      <c r="B1375" s="53">
        <v>166.3</v>
      </c>
      <c r="C1375" s="59">
        <v>9.1019417475728392E-3</v>
      </c>
    </row>
    <row r="1376" spans="1:3" x14ac:dyDescent="0.2">
      <c r="A1376" s="53">
        <v>1984.12</v>
      </c>
      <c r="B1376" s="53">
        <v>164.5</v>
      </c>
      <c r="C1376" s="59">
        <v>-1.0823812387252052E-2</v>
      </c>
    </row>
    <row r="1377" spans="1:3" x14ac:dyDescent="0.2">
      <c r="A1377" s="53">
        <v>1985.01</v>
      </c>
      <c r="B1377" s="53">
        <v>171.6</v>
      </c>
      <c r="C1377" s="59">
        <v>4.3161094224923868E-2</v>
      </c>
    </row>
    <row r="1378" spans="1:3" x14ac:dyDescent="0.2">
      <c r="A1378" s="53">
        <v>1985.02</v>
      </c>
      <c r="B1378" s="53">
        <v>180.9</v>
      </c>
      <c r="C1378" s="59">
        <v>5.4195804195804165E-2</v>
      </c>
    </row>
    <row r="1379" spans="1:3" x14ac:dyDescent="0.2">
      <c r="A1379" s="53">
        <v>1985.03</v>
      </c>
      <c r="B1379" s="53">
        <v>179.4</v>
      </c>
      <c r="C1379" s="59">
        <v>-8.2918739635157168E-3</v>
      </c>
    </row>
    <row r="1380" spans="1:3" x14ac:dyDescent="0.2">
      <c r="A1380" s="53">
        <v>1985.04</v>
      </c>
      <c r="B1380" s="53">
        <v>180.6</v>
      </c>
      <c r="C1380" s="59">
        <v>6.6889632107023367E-3</v>
      </c>
    </row>
    <row r="1381" spans="1:3" x14ac:dyDescent="0.2">
      <c r="A1381" s="53">
        <v>1985.05</v>
      </c>
      <c r="B1381" s="53">
        <v>184.9</v>
      </c>
      <c r="C1381" s="59">
        <v>2.3809523809523947E-2</v>
      </c>
    </row>
    <row r="1382" spans="1:3" x14ac:dyDescent="0.2">
      <c r="A1382" s="53">
        <v>1985.06</v>
      </c>
      <c r="B1382" s="53">
        <v>188.9</v>
      </c>
      <c r="C1382" s="59">
        <v>2.1633315305570555E-2</v>
      </c>
    </row>
    <row r="1383" spans="1:3" x14ac:dyDescent="0.2">
      <c r="A1383" s="53">
        <v>1985.07</v>
      </c>
      <c r="B1383" s="53">
        <v>192.5</v>
      </c>
      <c r="C1383" s="59">
        <v>1.9057702488088912E-2</v>
      </c>
    </row>
    <row r="1384" spans="1:3" x14ac:dyDescent="0.2">
      <c r="A1384" s="53">
        <v>1985.08</v>
      </c>
      <c r="B1384" s="53">
        <v>188.3</v>
      </c>
      <c r="C1384" s="59">
        <v>-2.1818181818181737E-2</v>
      </c>
    </row>
    <row r="1385" spans="1:3" x14ac:dyDescent="0.2">
      <c r="A1385" s="53">
        <v>1985.09</v>
      </c>
      <c r="B1385" s="53">
        <v>184.1</v>
      </c>
      <c r="C1385" s="59">
        <v>-2.2304832713754719E-2</v>
      </c>
    </row>
    <row r="1386" spans="1:3" x14ac:dyDescent="0.2">
      <c r="A1386" s="53">
        <v>1985.1</v>
      </c>
      <c r="B1386" s="53">
        <v>186.2</v>
      </c>
      <c r="C1386" s="59">
        <v>1.1406844106463865E-2</v>
      </c>
    </row>
    <row r="1387" spans="1:3" x14ac:dyDescent="0.2">
      <c r="A1387" s="53">
        <v>1985.11</v>
      </c>
      <c r="B1387" s="53">
        <v>197.5</v>
      </c>
      <c r="C1387" s="59">
        <v>6.0687432867884139E-2</v>
      </c>
    </row>
    <row r="1388" spans="1:3" x14ac:dyDescent="0.2">
      <c r="A1388" s="53">
        <v>1985.12</v>
      </c>
      <c r="B1388" s="53">
        <v>207.3</v>
      </c>
      <c r="C1388" s="59">
        <v>4.9620253164557093E-2</v>
      </c>
    </row>
    <row r="1389" spans="1:3" x14ac:dyDescent="0.2">
      <c r="A1389" s="53">
        <v>1986.01</v>
      </c>
      <c r="B1389" s="53">
        <v>208.2</v>
      </c>
      <c r="C1389" s="59">
        <v>4.341534008682979E-3</v>
      </c>
    </row>
    <row r="1390" spans="1:3" x14ac:dyDescent="0.2">
      <c r="A1390" s="53">
        <v>1986.02</v>
      </c>
      <c r="B1390" s="53">
        <v>219.4</v>
      </c>
      <c r="C1390" s="59">
        <v>5.3794428434198016E-2</v>
      </c>
    </row>
    <row r="1391" spans="1:3" x14ac:dyDescent="0.2">
      <c r="A1391" s="53">
        <v>1986.03</v>
      </c>
      <c r="B1391" s="53">
        <v>232.3</v>
      </c>
      <c r="C1391" s="59">
        <v>5.8796718322698283E-2</v>
      </c>
    </row>
    <row r="1392" spans="1:3" x14ac:dyDescent="0.2">
      <c r="A1392" s="53">
        <v>1986.04</v>
      </c>
      <c r="B1392" s="53">
        <v>238</v>
      </c>
      <c r="C1392" s="59">
        <v>2.4537236332328849E-2</v>
      </c>
    </row>
    <row r="1393" spans="1:3" x14ac:dyDescent="0.2">
      <c r="A1393" s="53">
        <v>1986.05</v>
      </c>
      <c r="B1393" s="53">
        <v>238.5</v>
      </c>
      <c r="C1393" s="59">
        <v>2.1008403361344463E-3</v>
      </c>
    </row>
    <row r="1394" spans="1:3" x14ac:dyDescent="0.2">
      <c r="A1394" s="53">
        <v>1986.06</v>
      </c>
      <c r="B1394" s="53">
        <v>245.3</v>
      </c>
      <c r="C1394" s="59">
        <v>2.8511530398322993E-2</v>
      </c>
    </row>
    <row r="1395" spans="1:3" x14ac:dyDescent="0.2">
      <c r="A1395" s="53">
        <v>1986.07</v>
      </c>
      <c r="B1395" s="53">
        <v>240.2</v>
      </c>
      <c r="C1395" s="59">
        <v>-2.0790868324500722E-2</v>
      </c>
    </row>
    <row r="1396" spans="1:3" x14ac:dyDescent="0.2">
      <c r="A1396" s="53">
        <v>1986.08</v>
      </c>
      <c r="B1396" s="53">
        <v>245</v>
      </c>
      <c r="C1396" s="59">
        <v>1.9983347210657865E-2</v>
      </c>
    </row>
    <row r="1397" spans="1:3" x14ac:dyDescent="0.2">
      <c r="A1397" s="53">
        <v>1986.09</v>
      </c>
      <c r="B1397" s="53">
        <v>238.3</v>
      </c>
      <c r="C1397" s="59">
        <v>-2.7346938775510199E-2</v>
      </c>
    </row>
    <row r="1398" spans="1:3" x14ac:dyDescent="0.2">
      <c r="A1398" s="53">
        <v>1986.1</v>
      </c>
      <c r="B1398" s="53">
        <v>237.4</v>
      </c>
      <c r="C1398" s="59">
        <v>-3.7767519932857541E-3</v>
      </c>
    </row>
    <row r="1399" spans="1:3" x14ac:dyDescent="0.2">
      <c r="A1399" s="53">
        <v>1986.11</v>
      </c>
      <c r="B1399" s="53">
        <v>245.1</v>
      </c>
      <c r="C1399" s="59">
        <v>3.2434709351305768E-2</v>
      </c>
    </row>
    <row r="1400" spans="1:3" x14ac:dyDescent="0.2">
      <c r="A1400" s="53">
        <v>1986.12</v>
      </c>
      <c r="B1400" s="53">
        <v>248.6</v>
      </c>
      <c r="C1400" s="59">
        <v>1.427988576091388E-2</v>
      </c>
    </row>
    <row r="1401" spans="1:3" x14ac:dyDescent="0.2">
      <c r="A1401" s="53">
        <v>1987.01</v>
      </c>
      <c r="B1401" s="53">
        <v>264.5</v>
      </c>
      <c r="C1401" s="59">
        <v>6.3958165728077221E-2</v>
      </c>
    </row>
    <row r="1402" spans="1:3" x14ac:dyDescent="0.2">
      <c r="A1402" s="53">
        <v>1987.02</v>
      </c>
      <c r="B1402" s="53">
        <v>280.89999999999998</v>
      </c>
      <c r="C1402" s="59">
        <v>6.2003780718336454E-2</v>
      </c>
    </row>
    <row r="1403" spans="1:3" x14ac:dyDescent="0.2">
      <c r="A1403" s="53">
        <v>1987.03</v>
      </c>
      <c r="B1403" s="53">
        <v>292.5</v>
      </c>
      <c r="C1403" s="59">
        <v>4.129583481666077E-2</v>
      </c>
    </row>
    <row r="1404" spans="1:3" x14ac:dyDescent="0.2">
      <c r="A1404" s="53">
        <v>1987.04</v>
      </c>
      <c r="B1404" s="53">
        <v>289.3</v>
      </c>
      <c r="C1404" s="59">
        <v>-1.0940170940170857E-2</v>
      </c>
    </row>
    <row r="1405" spans="1:3" x14ac:dyDescent="0.2">
      <c r="A1405" s="53">
        <v>1987.05</v>
      </c>
      <c r="B1405" s="53">
        <v>289.10000000000002</v>
      </c>
      <c r="C1405" s="59">
        <v>-6.913238852401804E-4</v>
      </c>
    </row>
    <row r="1406" spans="1:3" x14ac:dyDescent="0.2">
      <c r="A1406" s="53">
        <v>1987.06</v>
      </c>
      <c r="B1406" s="53">
        <v>301.39999999999998</v>
      </c>
      <c r="C1406" s="59">
        <v>4.2545831892078612E-2</v>
      </c>
    </row>
    <row r="1407" spans="1:3" x14ac:dyDescent="0.2">
      <c r="A1407" s="53">
        <v>1987.07</v>
      </c>
      <c r="B1407" s="53">
        <v>310.10000000000002</v>
      </c>
      <c r="C1407" s="59">
        <v>2.8865295288653003E-2</v>
      </c>
    </row>
    <row r="1408" spans="1:3" x14ac:dyDescent="0.2">
      <c r="A1408" s="53">
        <v>1987.08</v>
      </c>
      <c r="B1408" s="53">
        <v>329.4</v>
      </c>
      <c r="C1408" s="59">
        <v>6.223798774588829E-2</v>
      </c>
    </row>
    <row r="1409" spans="1:3" x14ac:dyDescent="0.2">
      <c r="A1409" s="53">
        <v>1987.09</v>
      </c>
      <c r="B1409" s="53">
        <v>318.7</v>
      </c>
      <c r="C1409" s="59">
        <v>-3.2483302975106265E-2</v>
      </c>
    </row>
    <row r="1410" spans="1:3" x14ac:dyDescent="0.2">
      <c r="A1410" s="53">
        <v>1987.1</v>
      </c>
      <c r="B1410" s="53">
        <v>280.2</v>
      </c>
      <c r="C1410" s="59">
        <v>-0.12080326325698154</v>
      </c>
    </row>
    <row r="1411" spans="1:3" x14ac:dyDescent="0.2">
      <c r="A1411" s="53">
        <v>1987.11</v>
      </c>
      <c r="B1411" s="53">
        <v>245</v>
      </c>
      <c r="C1411" s="59">
        <v>-0.12562455389007843</v>
      </c>
    </row>
    <row r="1412" spans="1:3" x14ac:dyDescent="0.2">
      <c r="A1412" s="53">
        <v>1987.12</v>
      </c>
      <c r="B1412" s="53">
        <v>241</v>
      </c>
      <c r="C1412" s="59">
        <v>-1.6326530612244872E-2</v>
      </c>
    </row>
    <row r="1413" spans="1:3" x14ac:dyDescent="0.2">
      <c r="A1413" s="53">
        <v>1988.01</v>
      </c>
      <c r="B1413" s="53">
        <v>250.5</v>
      </c>
      <c r="C1413" s="59">
        <v>3.9419087136929543E-2</v>
      </c>
    </row>
    <row r="1414" spans="1:3" x14ac:dyDescent="0.2">
      <c r="A1414" s="53">
        <v>1988.02</v>
      </c>
      <c r="B1414" s="53">
        <v>258.10000000000002</v>
      </c>
      <c r="C1414" s="59">
        <v>3.0339321357285565E-2</v>
      </c>
    </row>
    <row r="1415" spans="1:3" x14ac:dyDescent="0.2">
      <c r="A1415" s="53">
        <v>1988.03</v>
      </c>
      <c r="B1415" s="53">
        <v>265.7</v>
      </c>
      <c r="C1415" s="59">
        <v>2.9445951181712449E-2</v>
      </c>
    </row>
    <row r="1416" spans="1:3" x14ac:dyDescent="0.2">
      <c r="A1416" s="53">
        <v>1988.04</v>
      </c>
      <c r="B1416" s="53">
        <v>262.60000000000002</v>
      </c>
      <c r="C1416" s="59">
        <v>-1.166729394053434E-2</v>
      </c>
    </row>
    <row r="1417" spans="1:3" x14ac:dyDescent="0.2">
      <c r="A1417" s="53">
        <v>1988.05</v>
      </c>
      <c r="B1417" s="53">
        <v>256.10000000000002</v>
      </c>
      <c r="C1417" s="59">
        <v>-2.4752475247524774E-2</v>
      </c>
    </row>
    <row r="1418" spans="1:3" x14ac:dyDescent="0.2">
      <c r="A1418" s="53">
        <v>1988.06</v>
      </c>
      <c r="B1418" s="53">
        <v>270.7</v>
      </c>
      <c r="C1418" s="59">
        <v>5.7008980866848802E-2</v>
      </c>
    </row>
    <row r="1419" spans="1:3" x14ac:dyDescent="0.2">
      <c r="A1419" s="53">
        <v>1988.07</v>
      </c>
      <c r="B1419" s="53">
        <v>269.10000000000002</v>
      </c>
      <c r="C1419" s="59">
        <v>-5.910602142593202E-3</v>
      </c>
    </row>
    <row r="1420" spans="1:3" x14ac:dyDescent="0.2">
      <c r="A1420" s="53">
        <v>1988.08</v>
      </c>
      <c r="B1420" s="53">
        <v>263.7</v>
      </c>
      <c r="C1420" s="59">
        <v>-2.0066889632107121E-2</v>
      </c>
    </row>
    <row r="1421" spans="1:3" x14ac:dyDescent="0.2">
      <c r="A1421" s="53">
        <v>1988.09</v>
      </c>
      <c r="B1421" s="53">
        <v>268</v>
      </c>
      <c r="C1421" s="59">
        <v>1.6306408797876371E-2</v>
      </c>
    </row>
    <row r="1422" spans="1:3" x14ac:dyDescent="0.2">
      <c r="A1422" s="53">
        <v>1988.1</v>
      </c>
      <c r="B1422" s="53">
        <v>277.39999999999998</v>
      </c>
      <c r="C1422" s="59">
        <v>3.5074626865671643E-2</v>
      </c>
    </row>
    <row r="1423" spans="1:3" x14ac:dyDescent="0.2">
      <c r="A1423" s="53">
        <v>1988.11</v>
      </c>
      <c r="B1423" s="53">
        <v>271</v>
      </c>
      <c r="C1423" s="59">
        <v>-2.3071377072818922E-2</v>
      </c>
    </row>
    <row r="1424" spans="1:3" x14ac:dyDescent="0.2">
      <c r="A1424" s="53">
        <v>1988.12</v>
      </c>
      <c r="B1424" s="53">
        <v>276.5</v>
      </c>
      <c r="C1424" s="59">
        <v>2.0295202952029578E-2</v>
      </c>
    </row>
    <row r="1425" spans="1:3" x14ac:dyDescent="0.2">
      <c r="A1425" s="53">
        <v>1989.01</v>
      </c>
      <c r="B1425" s="53">
        <v>285.39999999999998</v>
      </c>
      <c r="C1425" s="59">
        <v>3.2188065099457486E-2</v>
      </c>
    </row>
    <row r="1426" spans="1:3" x14ac:dyDescent="0.2">
      <c r="A1426" s="53">
        <v>1989.02</v>
      </c>
      <c r="B1426" s="53">
        <v>294</v>
      </c>
      <c r="C1426" s="59">
        <v>3.0133146461107208E-2</v>
      </c>
    </row>
    <row r="1427" spans="1:3" x14ac:dyDescent="0.2">
      <c r="A1427" s="53">
        <v>1989.03</v>
      </c>
      <c r="B1427" s="53">
        <v>292.7</v>
      </c>
      <c r="C1427" s="59">
        <v>-4.4217687074830092E-3</v>
      </c>
    </row>
    <row r="1428" spans="1:3" x14ac:dyDescent="0.2">
      <c r="A1428" s="53">
        <v>1989.04</v>
      </c>
      <c r="B1428" s="53">
        <v>302.3</v>
      </c>
      <c r="C1428" s="59">
        <v>3.279808677827134E-2</v>
      </c>
    </row>
    <row r="1429" spans="1:3" x14ac:dyDescent="0.2">
      <c r="A1429" s="53">
        <v>1989.05</v>
      </c>
      <c r="B1429" s="53">
        <v>313.89999999999998</v>
      </c>
      <c r="C1429" s="59">
        <v>3.8372477671187344E-2</v>
      </c>
    </row>
    <row r="1430" spans="1:3" x14ac:dyDescent="0.2">
      <c r="A1430" s="53">
        <v>1989.06</v>
      </c>
      <c r="B1430" s="53">
        <v>323.7</v>
      </c>
      <c r="C1430" s="59">
        <v>3.1220133800573535E-2</v>
      </c>
    </row>
    <row r="1431" spans="1:3" x14ac:dyDescent="0.2">
      <c r="A1431" s="53">
        <v>1989.07</v>
      </c>
      <c r="B1431" s="53">
        <v>331.9</v>
      </c>
      <c r="C1431" s="59">
        <v>2.5332097621254324E-2</v>
      </c>
    </row>
    <row r="1432" spans="1:3" x14ac:dyDescent="0.2">
      <c r="A1432" s="53">
        <v>1989.08</v>
      </c>
      <c r="B1432" s="53">
        <v>346.6</v>
      </c>
      <c r="C1432" s="59">
        <v>4.4290448930400794E-2</v>
      </c>
    </row>
    <row r="1433" spans="1:3" x14ac:dyDescent="0.2">
      <c r="A1433" s="53">
        <v>1989.09</v>
      </c>
      <c r="B1433" s="53">
        <v>347.3</v>
      </c>
      <c r="C1433" s="59">
        <v>2.0196191575303502E-3</v>
      </c>
    </row>
    <row r="1434" spans="1:3" x14ac:dyDescent="0.2">
      <c r="A1434" s="53">
        <v>1989.1</v>
      </c>
      <c r="B1434" s="53">
        <v>347.4</v>
      </c>
      <c r="C1434" s="59">
        <v>2.8793550244743393E-4</v>
      </c>
    </row>
    <row r="1435" spans="1:3" x14ac:dyDescent="0.2">
      <c r="A1435" s="53">
        <v>1989.11</v>
      </c>
      <c r="B1435" s="53">
        <v>340.2</v>
      </c>
      <c r="C1435" s="59">
        <v>-2.0725388601036232E-2</v>
      </c>
    </row>
    <row r="1436" spans="1:3" x14ac:dyDescent="0.2">
      <c r="A1436" s="53">
        <v>1989.12</v>
      </c>
      <c r="B1436" s="53">
        <v>348.6</v>
      </c>
      <c r="C1436" s="59">
        <v>2.4691358024691468E-2</v>
      </c>
    </row>
    <row r="1437" spans="1:3" x14ac:dyDescent="0.2">
      <c r="A1437" s="53">
        <v>1990.01</v>
      </c>
      <c r="B1437" s="53">
        <v>339.97</v>
      </c>
      <c r="C1437" s="59">
        <v>-2.4756167527251849E-2</v>
      </c>
    </row>
    <row r="1438" spans="1:3" x14ac:dyDescent="0.2">
      <c r="A1438" s="53">
        <v>1990.02</v>
      </c>
      <c r="B1438" s="53">
        <v>330.45</v>
      </c>
      <c r="C1438" s="59">
        <v>-2.8002470806247737E-2</v>
      </c>
    </row>
    <row r="1439" spans="1:3" x14ac:dyDescent="0.2">
      <c r="A1439" s="53">
        <v>1990.03</v>
      </c>
      <c r="B1439" s="53">
        <v>338.46</v>
      </c>
      <c r="C1439" s="59">
        <v>2.4239673172945952E-2</v>
      </c>
    </row>
    <row r="1440" spans="1:3" x14ac:dyDescent="0.2">
      <c r="A1440" s="53">
        <v>1990.04</v>
      </c>
      <c r="B1440" s="53">
        <v>338.18</v>
      </c>
      <c r="C1440" s="59">
        <v>-8.272764876202654E-4</v>
      </c>
    </row>
    <row r="1441" spans="1:3" x14ac:dyDescent="0.2">
      <c r="A1441" s="53">
        <v>1990.05</v>
      </c>
      <c r="B1441" s="53">
        <v>350.25</v>
      </c>
      <c r="C1441" s="59">
        <v>3.5691052102430731E-2</v>
      </c>
    </row>
    <row r="1442" spans="1:3" x14ac:dyDescent="0.2">
      <c r="A1442" s="53">
        <v>1990.06</v>
      </c>
      <c r="B1442" s="53">
        <v>360.39</v>
      </c>
      <c r="C1442" s="59">
        <v>2.8950749464668135E-2</v>
      </c>
    </row>
    <row r="1443" spans="1:3" x14ac:dyDescent="0.2">
      <c r="A1443" s="53">
        <v>1990.07</v>
      </c>
      <c r="B1443" s="53">
        <v>360.03</v>
      </c>
      <c r="C1443" s="59">
        <v>-9.9891783900774023E-4</v>
      </c>
    </row>
    <row r="1444" spans="1:3" x14ac:dyDescent="0.2">
      <c r="A1444" s="53">
        <v>1990.08</v>
      </c>
      <c r="B1444" s="53">
        <v>330.75</v>
      </c>
      <c r="C1444" s="59">
        <v>-8.1326556120323246E-2</v>
      </c>
    </row>
    <row r="1445" spans="1:3" x14ac:dyDescent="0.2">
      <c r="A1445" s="53">
        <v>1990.09</v>
      </c>
      <c r="B1445" s="53">
        <v>315.41000000000003</v>
      </c>
      <c r="C1445" s="59">
        <v>-4.637944066515487E-2</v>
      </c>
    </row>
    <row r="1446" spans="1:3" x14ac:dyDescent="0.2">
      <c r="A1446" s="53">
        <v>1990.1</v>
      </c>
      <c r="B1446" s="53">
        <v>307.12</v>
      </c>
      <c r="C1446" s="59">
        <v>-2.6283250372531097E-2</v>
      </c>
    </row>
    <row r="1447" spans="1:3" x14ac:dyDescent="0.2">
      <c r="A1447" s="53">
        <v>1990.11</v>
      </c>
      <c r="B1447" s="53">
        <v>315.29000000000002</v>
      </c>
      <c r="C1447" s="59">
        <v>2.6601979682209009E-2</v>
      </c>
    </row>
    <row r="1448" spans="1:3" x14ac:dyDescent="0.2">
      <c r="A1448" s="53">
        <v>1990.12</v>
      </c>
      <c r="B1448" s="53">
        <v>328.75</v>
      </c>
      <c r="C1448" s="59">
        <v>4.2690856037298941E-2</v>
      </c>
    </row>
    <row r="1449" spans="1:3" x14ac:dyDescent="0.2">
      <c r="A1449" s="53">
        <v>1991.01</v>
      </c>
      <c r="B1449" s="53">
        <v>325.49</v>
      </c>
      <c r="C1449" s="59">
        <v>-9.9163498098858716E-3</v>
      </c>
    </row>
    <row r="1450" spans="1:3" x14ac:dyDescent="0.2">
      <c r="A1450" s="53">
        <v>1991.02</v>
      </c>
      <c r="B1450" s="53">
        <v>362.26</v>
      </c>
      <c r="C1450" s="59">
        <v>0.11296814034225311</v>
      </c>
    </row>
    <row r="1451" spans="1:3" x14ac:dyDescent="0.2">
      <c r="A1451" s="53">
        <v>1991.03</v>
      </c>
      <c r="B1451" s="53">
        <v>372.28</v>
      </c>
      <c r="C1451" s="59">
        <v>2.7659691933969999E-2</v>
      </c>
    </row>
    <row r="1452" spans="1:3" x14ac:dyDescent="0.2">
      <c r="A1452" s="53">
        <v>1991.04</v>
      </c>
      <c r="B1452" s="53">
        <v>379.68</v>
      </c>
      <c r="C1452" s="59">
        <v>1.9877511550445925E-2</v>
      </c>
    </row>
    <row r="1453" spans="1:3" x14ac:dyDescent="0.2">
      <c r="A1453" s="53">
        <v>1991.05</v>
      </c>
      <c r="B1453" s="53">
        <v>377.99</v>
      </c>
      <c r="C1453" s="59">
        <v>-4.4511167298777465E-3</v>
      </c>
    </row>
    <row r="1454" spans="1:3" x14ac:dyDescent="0.2">
      <c r="A1454" s="53">
        <v>1991.06</v>
      </c>
      <c r="B1454" s="53">
        <v>378.29</v>
      </c>
      <c r="C1454" s="59">
        <v>7.9367179025902068E-4</v>
      </c>
    </row>
    <row r="1455" spans="1:3" x14ac:dyDescent="0.2">
      <c r="A1455" s="53">
        <v>1991.07</v>
      </c>
      <c r="B1455" s="53">
        <v>380.23</v>
      </c>
      <c r="C1455" s="59">
        <v>5.1283406910043183E-3</v>
      </c>
    </row>
    <row r="1456" spans="1:3" x14ac:dyDescent="0.2">
      <c r="A1456" s="53">
        <v>1991.08</v>
      </c>
      <c r="B1456" s="53">
        <v>389.4</v>
      </c>
      <c r="C1456" s="59">
        <v>2.4116981826789008E-2</v>
      </c>
    </row>
    <row r="1457" spans="1:3" x14ac:dyDescent="0.2">
      <c r="A1457" s="53">
        <v>1991.09</v>
      </c>
      <c r="B1457" s="53">
        <v>387.2</v>
      </c>
      <c r="C1457" s="59">
        <v>-5.6497175141242417E-3</v>
      </c>
    </row>
    <row r="1458" spans="1:3" x14ac:dyDescent="0.2">
      <c r="A1458" s="53">
        <v>1991.1</v>
      </c>
      <c r="B1458" s="53">
        <v>386.88</v>
      </c>
      <c r="C1458" s="59">
        <v>-8.2644628099171058E-4</v>
      </c>
    </row>
    <row r="1459" spans="1:3" x14ac:dyDescent="0.2">
      <c r="A1459" s="53">
        <v>1991.11</v>
      </c>
      <c r="B1459" s="53">
        <v>385.92</v>
      </c>
      <c r="C1459" s="59">
        <v>-2.4813895781636841E-3</v>
      </c>
    </row>
    <row r="1460" spans="1:3" x14ac:dyDescent="0.2">
      <c r="A1460" s="53">
        <v>1991.12</v>
      </c>
      <c r="B1460" s="53">
        <v>388.51</v>
      </c>
      <c r="C1460" s="59">
        <v>6.7112354892204795E-3</v>
      </c>
    </row>
    <row r="1461" spans="1:3" x14ac:dyDescent="0.2">
      <c r="A1461" s="53">
        <v>1992.01</v>
      </c>
      <c r="B1461" s="53">
        <v>416.08</v>
      </c>
      <c r="C1461" s="59">
        <v>7.0963424364881122E-2</v>
      </c>
    </row>
    <row r="1462" spans="1:3" x14ac:dyDescent="0.2">
      <c r="A1462" s="53">
        <v>1992.02</v>
      </c>
      <c r="B1462" s="53">
        <v>412.56</v>
      </c>
      <c r="C1462" s="59">
        <v>-8.459911555470101E-3</v>
      </c>
    </row>
    <row r="1463" spans="1:3" x14ac:dyDescent="0.2">
      <c r="A1463" s="53">
        <v>1992.03</v>
      </c>
      <c r="B1463" s="53">
        <v>407.36</v>
      </c>
      <c r="C1463" s="59">
        <v>-1.2604227263913081E-2</v>
      </c>
    </row>
    <row r="1464" spans="1:3" x14ac:dyDescent="0.2">
      <c r="A1464" s="53">
        <v>1992.04</v>
      </c>
      <c r="B1464" s="53">
        <v>407.41</v>
      </c>
      <c r="C1464" s="59">
        <v>1.2274155538105624E-4</v>
      </c>
    </row>
    <row r="1465" spans="1:3" x14ac:dyDescent="0.2">
      <c r="A1465" s="53">
        <v>1992.05</v>
      </c>
      <c r="B1465" s="53">
        <v>414.81</v>
      </c>
      <c r="C1465" s="59">
        <v>1.8163520777594977E-2</v>
      </c>
    </row>
    <row r="1466" spans="1:3" x14ac:dyDescent="0.2">
      <c r="A1466" s="53">
        <v>1992.06</v>
      </c>
      <c r="B1466" s="53">
        <v>408.27</v>
      </c>
      <c r="C1466" s="59">
        <v>-1.5766254429739002E-2</v>
      </c>
    </row>
    <row r="1467" spans="1:3" x14ac:dyDescent="0.2">
      <c r="A1467" s="53">
        <v>1992.07</v>
      </c>
      <c r="B1467" s="53">
        <v>415.05</v>
      </c>
      <c r="C1467" s="59">
        <v>1.6606657359100607E-2</v>
      </c>
    </row>
    <row r="1468" spans="1:3" x14ac:dyDescent="0.2">
      <c r="A1468" s="53">
        <v>1992.08</v>
      </c>
      <c r="B1468" s="53">
        <v>417.93</v>
      </c>
      <c r="C1468" s="59">
        <v>6.9389230213228181E-3</v>
      </c>
    </row>
    <row r="1469" spans="1:3" x14ac:dyDescent="0.2">
      <c r="A1469" s="53">
        <v>1992.09</v>
      </c>
      <c r="B1469" s="53">
        <v>418.48</v>
      </c>
      <c r="C1469" s="59">
        <v>1.3160098581102009E-3</v>
      </c>
    </row>
    <row r="1470" spans="1:3" x14ac:dyDescent="0.2">
      <c r="A1470" s="53">
        <v>1992.1</v>
      </c>
      <c r="B1470" s="53">
        <v>412.5</v>
      </c>
      <c r="C1470" s="59">
        <v>-1.4289810743643661E-2</v>
      </c>
    </row>
    <row r="1471" spans="1:3" x14ac:dyDescent="0.2">
      <c r="A1471" s="53">
        <v>1992.11</v>
      </c>
      <c r="B1471" s="53">
        <v>422.84</v>
      </c>
      <c r="C1471" s="59">
        <v>2.5066666666666571E-2</v>
      </c>
    </row>
    <row r="1472" spans="1:3" x14ac:dyDescent="0.2">
      <c r="A1472" s="53">
        <v>1992.12</v>
      </c>
      <c r="B1472" s="53">
        <v>435.64</v>
      </c>
      <c r="C1472" s="59">
        <v>3.027149749314173E-2</v>
      </c>
    </row>
    <row r="1473" spans="1:3" x14ac:dyDescent="0.2">
      <c r="A1473" s="53">
        <v>1993.01</v>
      </c>
      <c r="B1473" s="53">
        <v>435.23</v>
      </c>
      <c r="C1473" s="59">
        <v>-9.4114406390588545E-4</v>
      </c>
    </row>
    <row r="1474" spans="1:3" x14ac:dyDescent="0.2">
      <c r="A1474" s="53">
        <v>1993.02</v>
      </c>
      <c r="B1474" s="53">
        <v>441.7</v>
      </c>
      <c r="C1474" s="59">
        <v>1.4865703191415891E-2</v>
      </c>
    </row>
    <row r="1475" spans="1:3" x14ac:dyDescent="0.2">
      <c r="A1475" s="53">
        <v>1993.03</v>
      </c>
      <c r="B1475" s="53">
        <v>450.16</v>
      </c>
      <c r="C1475" s="59">
        <v>1.9153271451211262E-2</v>
      </c>
    </row>
    <row r="1476" spans="1:3" x14ac:dyDescent="0.2">
      <c r="A1476" s="53">
        <v>1993.04</v>
      </c>
      <c r="B1476" s="53">
        <v>443.08</v>
      </c>
      <c r="C1476" s="59">
        <v>-1.5727741247556493E-2</v>
      </c>
    </row>
    <row r="1477" spans="1:3" x14ac:dyDescent="0.2">
      <c r="A1477" s="53">
        <v>1993.05</v>
      </c>
      <c r="B1477" s="53">
        <v>445.25</v>
      </c>
      <c r="C1477" s="59">
        <v>4.8975354337816857E-3</v>
      </c>
    </row>
    <row r="1478" spans="1:3" x14ac:dyDescent="0.2">
      <c r="A1478" s="53">
        <v>1993.06</v>
      </c>
      <c r="B1478" s="53">
        <v>448.06</v>
      </c>
      <c r="C1478" s="59">
        <v>6.3110612015722101E-3</v>
      </c>
    </row>
    <row r="1479" spans="1:3" x14ac:dyDescent="0.2">
      <c r="A1479" s="53">
        <v>1993.07</v>
      </c>
      <c r="B1479" s="53">
        <v>447.29</v>
      </c>
      <c r="C1479" s="59">
        <v>-1.7185198410927249E-3</v>
      </c>
    </row>
    <row r="1480" spans="1:3" x14ac:dyDescent="0.2">
      <c r="A1480" s="53">
        <v>1993.08</v>
      </c>
      <c r="B1480" s="53">
        <v>454.13</v>
      </c>
      <c r="C1480" s="59">
        <v>1.5292092378546229E-2</v>
      </c>
    </row>
    <row r="1481" spans="1:3" x14ac:dyDescent="0.2">
      <c r="A1481" s="53">
        <v>1993.09</v>
      </c>
      <c r="B1481" s="53">
        <v>459.24</v>
      </c>
      <c r="C1481" s="59">
        <v>1.1252284588113559E-2</v>
      </c>
    </row>
    <row r="1482" spans="1:3" x14ac:dyDescent="0.2">
      <c r="A1482" s="53">
        <v>1993.1</v>
      </c>
      <c r="B1482" s="53">
        <v>463.9</v>
      </c>
      <c r="C1482" s="59">
        <v>1.0147199721278533E-2</v>
      </c>
    </row>
    <row r="1483" spans="1:3" x14ac:dyDescent="0.2">
      <c r="A1483" s="53">
        <v>1993.11</v>
      </c>
      <c r="B1483" s="53">
        <v>462.89</v>
      </c>
      <c r="C1483" s="59">
        <v>-2.1771933606380411E-3</v>
      </c>
    </row>
    <row r="1484" spans="1:3" x14ac:dyDescent="0.2">
      <c r="A1484" s="53">
        <v>1993.12</v>
      </c>
      <c r="B1484" s="53">
        <v>465.95</v>
      </c>
      <c r="C1484" s="59">
        <v>6.6106418371534303E-3</v>
      </c>
    </row>
    <row r="1485" spans="1:3" x14ac:dyDescent="0.2">
      <c r="A1485" s="53">
        <v>1994.01</v>
      </c>
      <c r="B1485" s="53">
        <v>472.99</v>
      </c>
      <c r="C1485" s="59">
        <v>1.5108917265800992E-2</v>
      </c>
    </row>
    <row r="1486" spans="1:3" x14ac:dyDescent="0.2">
      <c r="A1486" s="53">
        <v>1994.02</v>
      </c>
      <c r="B1486" s="53">
        <v>471.58</v>
      </c>
      <c r="C1486" s="59">
        <v>-2.981035539863508E-3</v>
      </c>
    </row>
    <row r="1487" spans="1:3" x14ac:dyDescent="0.2">
      <c r="A1487" s="53">
        <v>1994.03</v>
      </c>
      <c r="B1487" s="53">
        <v>463.81</v>
      </c>
      <c r="C1487" s="59">
        <v>-1.6476525722040725E-2</v>
      </c>
    </row>
    <row r="1488" spans="1:3" x14ac:dyDescent="0.2">
      <c r="A1488" s="53">
        <v>1994.04</v>
      </c>
      <c r="B1488" s="53">
        <v>447.23</v>
      </c>
      <c r="C1488" s="59">
        <v>-3.574739656324788E-2</v>
      </c>
    </row>
    <row r="1489" spans="1:3" x14ac:dyDescent="0.2">
      <c r="A1489" s="53">
        <v>1994.05</v>
      </c>
      <c r="B1489" s="53">
        <v>450.9</v>
      </c>
      <c r="C1489" s="59">
        <v>8.206068465890004E-3</v>
      </c>
    </row>
    <row r="1490" spans="1:3" x14ac:dyDescent="0.2">
      <c r="A1490" s="53">
        <v>1994.06</v>
      </c>
      <c r="B1490" s="53">
        <v>454.83</v>
      </c>
      <c r="C1490" s="59">
        <v>8.715901530272907E-3</v>
      </c>
    </row>
    <row r="1491" spans="1:3" x14ac:dyDescent="0.2">
      <c r="A1491" s="53">
        <v>1994.07</v>
      </c>
      <c r="B1491" s="53">
        <v>451.4</v>
      </c>
      <c r="C1491" s="59">
        <v>-7.5412791592462947E-3</v>
      </c>
    </row>
    <row r="1492" spans="1:3" x14ac:dyDescent="0.2">
      <c r="A1492" s="53">
        <v>1994.08</v>
      </c>
      <c r="B1492" s="53">
        <v>464.24</v>
      </c>
      <c r="C1492" s="59">
        <v>2.8444838280903939E-2</v>
      </c>
    </row>
    <row r="1493" spans="1:3" x14ac:dyDescent="0.2">
      <c r="A1493" s="53">
        <v>1994.09</v>
      </c>
      <c r="B1493" s="53">
        <v>466.96</v>
      </c>
      <c r="C1493" s="59">
        <v>5.859038428398966E-3</v>
      </c>
    </row>
    <row r="1494" spans="1:3" x14ac:dyDescent="0.2">
      <c r="A1494" s="53">
        <v>1994.1</v>
      </c>
      <c r="B1494" s="53">
        <v>463.81</v>
      </c>
      <c r="C1494" s="59">
        <v>-6.7457598081205328E-3</v>
      </c>
    </row>
    <row r="1495" spans="1:3" x14ac:dyDescent="0.2">
      <c r="A1495" s="53">
        <v>1994.11</v>
      </c>
      <c r="B1495" s="53">
        <v>461.01</v>
      </c>
      <c r="C1495" s="59">
        <v>-6.0369547875207541E-3</v>
      </c>
    </row>
    <row r="1496" spans="1:3" x14ac:dyDescent="0.2">
      <c r="A1496" s="53">
        <v>1994.12</v>
      </c>
      <c r="B1496" s="53">
        <v>455.19</v>
      </c>
      <c r="C1496" s="59">
        <v>-1.2624455000976087E-2</v>
      </c>
    </row>
    <row r="1497" spans="1:3" x14ac:dyDescent="0.2">
      <c r="A1497" s="53">
        <v>1995.01</v>
      </c>
      <c r="B1497" s="53">
        <v>465.25</v>
      </c>
      <c r="C1497" s="59">
        <v>2.2100661262330012E-2</v>
      </c>
    </row>
    <row r="1498" spans="1:3" x14ac:dyDescent="0.2">
      <c r="A1498" s="53">
        <v>1995.02</v>
      </c>
      <c r="B1498" s="53">
        <v>481.92</v>
      </c>
      <c r="C1498" s="59">
        <v>3.5830198817839998E-2</v>
      </c>
    </row>
    <row r="1499" spans="1:3" x14ac:dyDescent="0.2">
      <c r="A1499" s="53">
        <v>1995.03</v>
      </c>
      <c r="B1499" s="53">
        <v>493.15</v>
      </c>
      <c r="C1499" s="59">
        <v>2.3302622841965492E-2</v>
      </c>
    </row>
    <row r="1500" spans="1:3" x14ac:dyDescent="0.2">
      <c r="A1500" s="53">
        <v>1995.04</v>
      </c>
      <c r="B1500" s="53">
        <v>507.91</v>
      </c>
      <c r="C1500" s="59">
        <v>2.9930041569502297E-2</v>
      </c>
    </row>
    <row r="1501" spans="1:3" x14ac:dyDescent="0.2">
      <c r="A1501" s="53">
        <v>1995.05</v>
      </c>
      <c r="B1501" s="53">
        <v>523.80999999999995</v>
      </c>
      <c r="C1501" s="59">
        <v>3.1304758717095371E-2</v>
      </c>
    </row>
    <row r="1502" spans="1:3" x14ac:dyDescent="0.2">
      <c r="A1502" s="53">
        <v>1995.06</v>
      </c>
      <c r="B1502" s="53">
        <v>539.35</v>
      </c>
      <c r="C1502" s="59">
        <v>2.9667245757049487E-2</v>
      </c>
    </row>
    <row r="1503" spans="1:3" x14ac:dyDescent="0.2">
      <c r="A1503" s="53">
        <v>1995.07</v>
      </c>
      <c r="B1503" s="53">
        <v>557.37</v>
      </c>
      <c r="C1503" s="59">
        <v>3.3410586817465449E-2</v>
      </c>
    </row>
    <row r="1504" spans="1:3" x14ac:dyDescent="0.2">
      <c r="A1504" s="53">
        <v>1995.08</v>
      </c>
      <c r="B1504" s="53">
        <v>559.11</v>
      </c>
      <c r="C1504" s="59">
        <v>3.1218041875236135E-3</v>
      </c>
    </row>
    <row r="1505" spans="1:3" x14ac:dyDescent="0.2">
      <c r="A1505" s="53">
        <v>1995.09</v>
      </c>
      <c r="B1505" s="53">
        <v>578.77</v>
      </c>
      <c r="C1505" s="59">
        <v>3.5163026953551224E-2</v>
      </c>
    </row>
    <row r="1506" spans="1:3" x14ac:dyDescent="0.2">
      <c r="A1506" s="53">
        <v>1995.1</v>
      </c>
      <c r="B1506" s="53">
        <v>582.91999999999996</v>
      </c>
      <c r="C1506" s="59">
        <v>7.1703785614318782E-3</v>
      </c>
    </row>
    <row r="1507" spans="1:3" x14ac:dyDescent="0.2">
      <c r="A1507" s="53">
        <v>1995.11</v>
      </c>
      <c r="B1507" s="53">
        <v>595.53</v>
      </c>
      <c r="C1507" s="59">
        <v>2.1632471008028675E-2</v>
      </c>
    </row>
    <row r="1508" spans="1:3" x14ac:dyDescent="0.2">
      <c r="A1508" s="53">
        <v>1995.12</v>
      </c>
      <c r="B1508" s="53">
        <v>614.57000000000005</v>
      </c>
      <c r="C1508" s="59">
        <v>3.1971521166020311E-2</v>
      </c>
    </row>
    <row r="1509" spans="1:3" x14ac:dyDescent="0.2">
      <c r="A1509" s="53">
        <v>1996.01</v>
      </c>
      <c r="B1509" s="53">
        <v>614.41999999999996</v>
      </c>
      <c r="C1509" s="59">
        <v>-2.4407309175533687E-4</v>
      </c>
    </row>
    <row r="1510" spans="1:3" x14ac:dyDescent="0.2">
      <c r="A1510" s="53">
        <v>1996.02</v>
      </c>
      <c r="B1510" s="53">
        <v>649.54</v>
      </c>
      <c r="C1510" s="59">
        <v>5.715959766934664E-2</v>
      </c>
    </row>
    <row r="1511" spans="1:3" x14ac:dyDescent="0.2">
      <c r="A1511" s="53">
        <v>1996.03</v>
      </c>
      <c r="B1511" s="53">
        <v>647.07000000000005</v>
      </c>
      <c r="C1511" s="59">
        <v>-3.8026911352647685E-3</v>
      </c>
    </row>
    <row r="1512" spans="1:3" x14ac:dyDescent="0.2">
      <c r="A1512" s="53">
        <v>1996.04</v>
      </c>
      <c r="B1512" s="53">
        <v>647.16999999999996</v>
      </c>
      <c r="C1512" s="59">
        <v>1.5454278516990883E-4</v>
      </c>
    </row>
    <row r="1513" spans="1:3" x14ac:dyDescent="0.2">
      <c r="A1513" s="53">
        <v>1996.05</v>
      </c>
      <c r="B1513" s="53">
        <v>661.23</v>
      </c>
      <c r="C1513" s="59">
        <v>2.1725358097563374E-2</v>
      </c>
    </row>
    <row r="1514" spans="1:3" x14ac:dyDescent="0.2">
      <c r="A1514" s="53">
        <v>1996.06</v>
      </c>
      <c r="B1514" s="53">
        <v>668.5</v>
      </c>
      <c r="C1514" s="59">
        <v>1.0994661464240885E-2</v>
      </c>
    </row>
    <row r="1515" spans="1:3" x14ac:dyDescent="0.2">
      <c r="A1515" s="53">
        <v>1996.07</v>
      </c>
      <c r="B1515" s="53">
        <v>644.07000000000005</v>
      </c>
      <c r="C1515" s="59">
        <v>-3.6544502617800956E-2</v>
      </c>
    </row>
    <row r="1516" spans="1:3" x14ac:dyDescent="0.2">
      <c r="A1516" s="53">
        <v>1996.08</v>
      </c>
      <c r="B1516" s="53">
        <v>662.68</v>
      </c>
      <c r="C1516" s="59">
        <v>2.889437483503321E-2</v>
      </c>
    </row>
    <row r="1517" spans="1:3" x14ac:dyDescent="0.2">
      <c r="A1517" s="53">
        <v>1996.09</v>
      </c>
      <c r="B1517" s="53">
        <v>674.88</v>
      </c>
      <c r="C1517" s="59">
        <v>1.8410092352266538E-2</v>
      </c>
    </row>
    <row r="1518" spans="1:3" x14ac:dyDescent="0.2">
      <c r="A1518" s="53">
        <v>1996.1</v>
      </c>
      <c r="B1518" s="53">
        <v>701.46</v>
      </c>
      <c r="C1518" s="59">
        <v>3.9384779516358437E-2</v>
      </c>
    </row>
    <row r="1519" spans="1:3" x14ac:dyDescent="0.2">
      <c r="A1519" s="53">
        <v>1996.11</v>
      </c>
      <c r="B1519" s="53">
        <v>735.67</v>
      </c>
      <c r="C1519" s="59">
        <v>4.8769708892880459E-2</v>
      </c>
    </row>
    <row r="1520" spans="1:3" x14ac:dyDescent="0.2">
      <c r="A1520" s="53">
        <v>1996.12</v>
      </c>
      <c r="B1520" s="53">
        <v>743.25</v>
      </c>
      <c r="C1520" s="59">
        <v>1.0303532834015305E-2</v>
      </c>
    </row>
    <row r="1521" spans="1:3" x14ac:dyDescent="0.2">
      <c r="A1521" s="53">
        <v>1997.01</v>
      </c>
      <c r="B1521" s="53">
        <v>766.22</v>
      </c>
      <c r="C1521" s="59">
        <v>3.0904809956273205E-2</v>
      </c>
    </row>
    <row r="1522" spans="1:3" x14ac:dyDescent="0.2">
      <c r="A1522" s="53">
        <v>1997.02</v>
      </c>
      <c r="B1522" s="53">
        <v>798.39</v>
      </c>
      <c r="C1522" s="59">
        <v>4.19853305839053E-2</v>
      </c>
    </row>
    <row r="1523" spans="1:3" x14ac:dyDescent="0.2">
      <c r="A1523" s="53">
        <v>1997.03</v>
      </c>
      <c r="B1523" s="53">
        <v>792.16</v>
      </c>
      <c r="C1523" s="59">
        <v>-7.8032039479453141E-3</v>
      </c>
    </row>
    <row r="1524" spans="1:3" x14ac:dyDescent="0.2">
      <c r="A1524" s="53">
        <v>1997.04</v>
      </c>
      <c r="B1524" s="53">
        <v>763.93</v>
      </c>
      <c r="C1524" s="59">
        <v>-3.5636740052514715E-2</v>
      </c>
    </row>
    <row r="1525" spans="1:3" x14ac:dyDescent="0.2">
      <c r="A1525" s="53">
        <v>1997.05</v>
      </c>
      <c r="B1525" s="53">
        <v>833.09</v>
      </c>
      <c r="C1525" s="59">
        <v>9.0531855012893958E-2</v>
      </c>
    </row>
    <row r="1526" spans="1:3" x14ac:dyDescent="0.2">
      <c r="A1526" s="53">
        <v>1997.06</v>
      </c>
      <c r="B1526" s="53">
        <v>876.29</v>
      </c>
      <c r="C1526" s="59">
        <v>5.1855141701376617E-2</v>
      </c>
    </row>
    <row r="1527" spans="1:3" x14ac:dyDescent="0.2">
      <c r="A1527" s="53">
        <v>1997.07</v>
      </c>
      <c r="B1527" s="53">
        <v>925.29</v>
      </c>
      <c r="C1527" s="59">
        <v>5.5917561537847105E-2</v>
      </c>
    </row>
    <row r="1528" spans="1:3" x14ac:dyDescent="0.2">
      <c r="A1528" s="53">
        <v>1997.08</v>
      </c>
      <c r="B1528" s="53">
        <v>927.24</v>
      </c>
      <c r="C1528" s="59">
        <v>2.1074473948707872E-3</v>
      </c>
    </row>
    <row r="1529" spans="1:3" x14ac:dyDescent="0.2">
      <c r="A1529" s="53">
        <v>1997.09</v>
      </c>
      <c r="B1529" s="53">
        <v>937.02</v>
      </c>
      <c r="C1529" s="59">
        <v>1.0547431085802916E-2</v>
      </c>
    </row>
    <row r="1530" spans="1:3" x14ac:dyDescent="0.2">
      <c r="A1530" s="53">
        <v>1997.1</v>
      </c>
      <c r="B1530" s="53">
        <v>951.16</v>
      </c>
      <c r="C1530" s="59">
        <v>1.5090392947855857E-2</v>
      </c>
    </row>
    <row r="1531" spans="1:3" x14ac:dyDescent="0.2">
      <c r="A1531" s="53">
        <v>1997.11</v>
      </c>
      <c r="B1531" s="53">
        <v>938.92</v>
      </c>
      <c r="C1531" s="59">
        <v>-1.2868497413684343E-2</v>
      </c>
    </row>
    <row r="1532" spans="1:3" x14ac:dyDescent="0.2">
      <c r="A1532" s="53">
        <v>1997.12</v>
      </c>
      <c r="B1532" s="53">
        <v>962.37</v>
      </c>
      <c r="C1532" s="59">
        <v>2.4975503770289231E-2</v>
      </c>
    </row>
    <row r="1533" spans="1:3" x14ac:dyDescent="0.2">
      <c r="A1533" s="53">
        <v>1998.01</v>
      </c>
      <c r="B1533" s="53">
        <v>963.36</v>
      </c>
      <c r="C1533" s="59">
        <v>1.0287103712709467E-3</v>
      </c>
    </row>
    <row r="1534" spans="1:3" x14ac:dyDescent="0.2">
      <c r="A1534" s="53">
        <v>1998.02</v>
      </c>
      <c r="B1534" s="53">
        <v>1023.74</v>
      </c>
      <c r="C1534" s="59">
        <v>6.2676465703371598E-2</v>
      </c>
    </row>
    <row r="1535" spans="1:3" x14ac:dyDescent="0.2">
      <c r="A1535" s="53">
        <v>1998.03</v>
      </c>
      <c r="B1535" s="53">
        <v>1076.83</v>
      </c>
      <c r="C1535" s="59">
        <v>5.1858870416316538E-2</v>
      </c>
    </row>
    <row r="1536" spans="1:3" x14ac:dyDescent="0.2">
      <c r="A1536" s="53">
        <v>1998.04</v>
      </c>
      <c r="B1536" s="53">
        <v>1112.2</v>
      </c>
      <c r="C1536" s="59">
        <v>3.284641029688995E-2</v>
      </c>
    </row>
    <row r="1537" spans="1:3" x14ac:dyDescent="0.2">
      <c r="A1537" s="53">
        <v>1998.05</v>
      </c>
      <c r="B1537" s="53">
        <v>1108.42</v>
      </c>
      <c r="C1537" s="59">
        <v>-3.3986693040819471E-3</v>
      </c>
    </row>
    <row r="1538" spans="1:3" x14ac:dyDescent="0.2">
      <c r="A1538" s="53">
        <v>1998.06</v>
      </c>
      <c r="B1538" s="53">
        <v>1108.3900000000001</v>
      </c>
      <c r="C1538" s="59">
        <v>-2.7065552768767986E-5</v>
      </c>
    </row>
    <row r="1539" spans="1:3" x14ac:dyDescent="0.2">
      <c r="A1539" s="53">
        <v>1998.07</v>
      </c>
      <c r="B1539" s="53">
        <v>1156.58</v>
      </c>
      <c r="C1539" s="59">
        <v>4.3477476339555343E-2</v>
      </c>
    </row>
    <row r="1540" spans="1:3" x14ac:dyDescent="0.2">
      <c r="A1540" s="53">
        <v>1998.08</v>
      </c>
      <c r="B1540" s="53">
        <v>1074.6199999999999</v>
      </c>
      <c r="C1540" s="59">
        <v>-7.0864099327327179E-2</v>
      </c>
    </row>
    <row r="1541" spans="1:3" x14ac:dyDescent="0.2">
      <c r="A1541" s="53">
        <v>1998.09</v>
      </c>
      <c r="B1541" s="53">
        <v>1020.64</v>
      </c>
      <c r="C1541" s="59">
        <v>-5.0231709813701508E-2</v>
      </c>
    </row>
    <row r="1542" spans="1:3" x14ac:dyDescent="0.2">
      <c r="A1542" s="53">
        <v>1998.1</v>
      </c>
      <c r="B1542" s="53">
        <v>1032.47</v>
      </c>
      <c r="C1542" s="59">
        <v>1.1590766577833644E-2</v>
      </c>
    </row>
    <row r="1543" spans="1:3" x14ac:dyDescent="0.2">
      <c r="A1543" s="53">
        <v>1998.11</v>
      </c>
      <c r="B1543" s="53">
        <v>1144.43</v>
      </c>
      <c r="C1543" s="59">
        <v>0.10843898612066205</v>
      </c>
    </row>
    <row r="1544" spans="1:3" x14ac:dyDescent="0.2">
      <c r="A1544" s="53">
        <v>1998.12</v>
      </c>
      <c r="B1544" s="53">
        <v>1190.05</v>
      </c>
      <c r="C1544" s="59">
        <v>3.9862639043017012E-2</v>
      </c>
    </row>
    <row r="1545" spans="1:3" x14ac:dyDescent="0.2">
      <c r="A1545" s="53">
        <v>1999.01</v>
      </c>
      <c r="B1545" s="53">
        <v>1248.77</v>
      </c>
      <c r="C1545" s="59">
        <v>4.9342464602327718E-2</v>
      </c>
    </row>
    <row r="1546" spans="1:3" x14ac:dyDescent="0.2">
      <c r="A1546" s="53">
        <v>1999.02</v>
      </c>
      <c r="B1546" s="53">
        <v>1246.58</v>
      </c>
      <c r="C1546" s="59">
        <v>-1.7537256660554723E-3</v>
      </c>
    </row>
    <row r="1547" spans="1:3" x14ac:dyDescent="0.2">
      <c r="A1547" s="53">
        <v>1999.03</v>
      </c>
      <c r="B1547" s="53">
        <v>1281.6600000000001</v>
      </c>
      <c r="C1547" s="59">
        <v>2.8140993758924537E-2</v>
      </c>
    </row>
    <row r="1548" spans="1:3" x14ac:dyDescent="0.2">
      <c r="A1548" s="53">
        <v>1999.04</v>
      </c>
      <c r="B1548" s="53">
        <v>1334.76</v>
      </c>
      <c r="C1548" s="59">
        <v>4.1430644632741931E-2</v>
      </c>
    </row>
    <row r="1549" spans="1:3" x14ac:dyDescent="0.2">
      <c r="A1549" s="53">
        <v>1999.05</v>
      </c>
      <c r="B1549" s="53">
        <v>1332.07</v>
      </c>
      <c r="C1549" s="59">
        <v>-2.0153435823668797E-3</v>
      </c>
    </row>
    <row r="1550" spans="1:3" x14ac:dyDescent="0.2">
      <c r="A1550" s="53">
        <v>1999.06</v>
      </c>
      <c r="B1550" s="53">
        <v>1322.55</v>
      </c>
      <c r="C1550" s="59">
        <v>-7.1467715660588071E-3</v>
      </c>
    </row>
    <row r="1551" spans="1:3" x14ac:dyDescent="0.2">
      <c r="A1551" s="53">
        <v>1999.07</v>
      </c>
      <c r="B1551" s="53">
        <v>1380.99</v>
      </c>
      <c r="C1551" s="59">
        <v>4.4187365317001293E-2</v>
      </c>
    </row>
    <row r="1552" spans="1:3" x14ac:dyDescent="0.2">
      <c r="A1552" s="53">
        <v>1999.08</v>
      </c>
      <c r="B1552" s="53">
        <v>1327.49</v>
      </c>
      <c r="C1552" s="59">
        <v>-3.8740323970484991E-2</v>
      </c>
    </row>
    <row r="1553" spans="1:3" x14ac:dyDescent="0.2">
      <c r="A1553" s="53">
        <v>1999.09</v>
      </c>
      <c r="B1553" s="53">
        <v>1318.17</v>
      </c>
      <c r="C1553" s="59">
        <v>-7.0207685180302404E-3</v>
      </c>
    </row>
    <row r="1554" spans="1:3" x14ac:dyDescent="0.2">
      <c r="A1554" s="53">
        <v>1999.1</v>
      </c>
      <c r="B1554" s="53">
        <v>1300.01</v>
      </c>
      <c r="C1554" s="59">
        <v>-1.3776675239157377E-2</v>
      </c>
    </row>
    <row r="1555" spans="1:3" x14ac:dyDescent="0.2">
      <c r="A1555" s="53">
        <v>1999.11</v>
      </c>
      <c r="B1555" s="53">
        <v>1391</v>
      </c>
      <c r="C1555" s="59">
        <v>6.9991769294082351E-2</v>
      </c>
    </row>
    <row r="1556" spans="1:3" x14ac:dyDescent="0.2">
      <c r="A1556" s="53">
        <v>1999.12</v>
      </c>
      <c r="B1556" s="53">
        <v>1428.68</v>
      </c>
      <c r="C1556" s="59">
        <v>2.7088425593098542E-2</v>
      </c>
    </row>
    <row r="1557" spans="1:3" x14ac:dyDescent="0.2">
      <c r="A1557" s="53">
        <v>2000.01</v>
      </c>
      <c r="B1557" s="53">
        <v>1425.59</v>
      </c>
      <c r="C1557" s="59">
        <v>-2.1628356244925984E-3</v>
      </c>
    </row>
    <row r="1558" spans="1:3" x14ac:dyDescent="0.2">
      <c r="A1558" s="53">
        <v>2000.02</v>
      </c>
      <c r="B1558" s="53">
        <v>1388.87</v>
      </c>
      <c r="C1558" s="59">
        <v>-2.5757756437685519E-2</v>
      </c>
    </row>
    <row r="1559" spans="1:3" x14ac:dyDescent="0.2">
      <c r="A1559" s="53">
        <v>2000.03</v>
      </c>
      <c r="B1559" s="53">
        <v>1442.21</v>
      </c>
      <c r="C1559" s="59">
        <v>3.8405322312383472E-2</v>
      </c>
    </row>
    <row r="1560" spans="1:3" x14ac:dyDescent="0.2">
      <c r="A1560" s="53">
        <v>2000.04</v>
      </c>
      <c r="B1560" s="53">
        <v>1461.36</v>
      </c>
      <c r="C1560" s="59">
        <v>1.3278232712295557E-2</v>
      </c>
    </row>
    <row r="1561" spans="1:3" x14ac:dyDescent="0.2">
      <c r="A1561" s="53">
        <v>2000.05</v>
      </c>
      <c r="B1561" s="53">
        <v>1418.48</v>
      </c>
      <c r="C1561" s="59">
        <v>-2.9342530245798359E-2</v>
      </c>
    </row>
    <row r="1562" spans="1:3" x14ac:dyDescent="0.2">
      <c r="A1562" s="53">
        <v>2000.06</v>
      </c>
      <c r="B1562" s="53">
        <v>1461.96</v>
      </c>
      <c r="C1562" s="59">
        <v>3.0652529468163214E-2</v>
      </c>
    </row>
    <row r="1563" spans="1:3" x14ac:dyDescent="0.2">
      <c r="A1563" s="53">
        <v>2000.07</v>
      </c>
      <c r="B1563" s="53">
        <v>1473</v>
      </c>
      <c r="C1563" s="59">
        <v>7.5515061971600517E-3</v>
      </c>
    </row>
    <row r="1564" spans="1:3" x14ac:dyDescent="0.2">
      <c r="A1564" s="53">
        <v>2000.08</v>
      </c>
      <c r="B1564" s="53">
        <v>1485.46</v>
      </c>
      <c r="C1564" s="59">
        <v>8.4589273591311187E-3</v>
      </c>
    </row>
    <row r="1565" spans="1:3" x14ac:dyDescent="0.2">
      <c r="A1565" s="53">
        <v>2000.09</v>
      </c>
      <c r="B1565" s="53">
        <v>1468.05</v>
      </c>
      <c r="C1565" s="59">
        <v>-1.1720275200947872E-2</v>
      </c>
    </row>
    <row r="1566" spans="1:3" x14ac:dyDescent="0.2">
      <c r="A1566" s="53">
        <v>2000.1</v>
      </c>
      <c r="B1566" s="53">
        <v>1390.14</v>
      </c>
      <c r="C1566" s="59">
        <v>-5.307039950955339E-2</v>
      </c>
    </row>
    <row r="1567" spans="1:3" x14ac:dyDescent="0.2">
      <c r="A1567" s="53">
        <v>2000.11</v>
      </c>
      <c r="B1567" s="53">
        <v>1378.04</v>
      </c>
      <c r="C1567" s="59">
        <v>-8.7041592933086998E-3</v>
      </c>
    </row>
    <row r="1568" spans="1:3" x14ac:dyDescent="0.2">
      <c r="A1568" s="53">
        <v>2000.12</v>
      </c>
      <c r="B1568" s="53">
        <v>1330.93</v>
      </c>
      <c r="C1568" s="59">
        <v>-3.4186235522916553E-2</v>
      </c>
    </row>
    <row r="1569" spans="1:3" x14ac:dyDescent="0.2">
      <c r="A1569" s="53">
        <v>2001.01</v>
      </c>
      <c r="B1569" s="53">
        <v>1335.63</v>
      </c>
      <c r="C1569" s="59">
        <v>3.531365285927901E-3</v>
      </c>
    </row>
    <row r="1570" spans="1:3" x14ac:dyDescent="0.2">
      <c r="A1570" s="53">
        <v>2001.02</v>
      </c>
      <c r="B1570" s="53">
        <v>1305.75</v>
      </c>
      <c r="C1570" s="59">
        <v>-2.237146515127697E-2</v>
      </c>
    </row>
    <row r="1571" spans="1:3" x14ac:dyDescent="0.2">
      <c r="A1571" s="53">
        <v>2001.03</v>
      </c>
      <c r="B1571" s="53">
        <v>1185.8499999999999</v>
      </c>
      <c r="C1571" s="59">
        <v>-9.1824621864828759E-2</v>
      </c>
    </row>
    <row r="1572" spans="1:3" x14ac:dyDescent="0.2">
      <c r="A1572" s="53">
        <v>2001.04</v>
      </c>
      <c r="B1572" s="53">
        <v>1189.8399999999999</v>
      </c>
      <c r="C1572" s="59">
        <v>3.3646751275455689E-3</v>
      </c>
    </row>
    <row r="1573" spans="1:3" x14ac:dyDescent="0.2">
      <c r="A1573" s="53">
        <v>2001.05</v>
      </c>
      <c r="B1573" s="53">
        <v>1270.3699999999999</v>
      </c>
      <c r="C1573" s="59">
        <v>6.7681368923552698E-2</v>
      </c>
    </row>
    <row r="1574" spans="1:3" x14ac:dyDescent="0.2">
      <c r="A1574" s="53">
        <v>2001.06</v>
      </c>
      <c r="B1574" s="53">
        <v>1238.71</v>
      </c>
      <c r="C1574" s="59">
        <v>-2.4921873155065E-2</v>
      </c>
    </row>
    <row r="1575" spans="1:3" x14ac:dyDescent="0.2">
      <c r="A1575" s="53">
        <v>2001.07</v>
      </c>
      <c r="B1575" s="53">
        <v>1204.45</v>
      </c>
      <c r="C1575" s="59">
        <v>-2.7657805297446547E-2</v>
      </c>
    </row>
    <row r="1576" spans="1:3" x14ac:dyDescent="0.2">
      <c r="A1576" s="53">
        <v>2001.08</v>
      </c>
      <c r="B1576" s="53">
        <v>1178.5</v>
      </c>
      <c r="C1576" s="59">
        <v>-2.154510357424555E-2</v>
      </c>
    </row>
    <row r="1577" spans="1:3" x14ac:dyDescent="0.2">
      <c r="A1577" s="53">
        <v>2001.09</v>
      </c>
      <c r="B1577" s="53">
        <v>1044.6400000000001</v>
      </c>
      <c r="C1577" s="59">
        <v>-0.11358506576156124</v>
      </c>
    </row>
    <row r="1578" spans="1:3" x14ac:dyDescent="0.2">
      <c r="A1578" s="53">
        <v>2001.1</v>
      </c>
      <c r="B1578" s="53">
        <v>1076.5899999999999</v>
      </c>
      <c r="C1578" s="59">
        <v>3.0584699035074214E-2</v>
      </c>
    </row>
    <row r="1579" spans="1:3" x14ac:dyDescent="0.2">
      <c r="A1579" s="53">
        <v>2001.11</v>
      </c>
      <c r="B1579" s="53">
        <v>1129.68</v>
      </c>
      <c r="C1579" s="59">
        <v>4.9313108982992793E-2</v>
      </c>
    </row>
    <row r="1580" spans="1:3" x14ac:dyDescent="0.2">
      <c r="A1580" s="53">
        <v>2001.12</v>
      </c>
      <c r="B1580" s="53">
        <v>1144.93</v>
      </c>
      <c r="C1580" s="59">
        <v>1.349939805962741E-2</v>
      </c>
    </row>
    <row r="1581" spans="1:3" x14ac:dyDescent="0.2">
      <c r="A1581" s="53">
        <v>2002.01</v>
      </c>
      <c r="B1581" s="53">
        <v>1140.21</v>
      </c>
      <c r="C1581" s="59">
        <v>-4.122522774318127E-3</v>
      </c>
    </row>
    <row r="1582" spans="1:3" x14ac:dyDescent="0.2">
      <c r="A1582" s="53">
        <v>2002.02</v>
      </c>
      <c r="B1582" s="53">
        <v>1100.67</v>
      </c>
      <c r="C1582" s="59">
        <v>-3.4677822506380407E-2</v>
      </c>
    </row>
    <row r="1583" spans="1:3" x14ac:dyDescent="0.2">
      <c r="A1583" s="53">
        <v>2002.03</v>
      </c>
      <c r="B1583" s="53">
        <v>1153.79</v>
      </c>
      <c r="C1583" s="59">
        <v>4.8261513441812509E-2</v>
      </c>
    </row>
    <row r="1584" spans="1:3" x14ac:dyDescent="0.2">
      <c r="A1584" s="53">
        <v>2002.04</v>
      </c>
      <c r="B1584" s="53">
        <v>1112.04</v>
      </c>
      <c r="C1584" s="59">
        <v>-3.618509434125794E-2</v>
      </c>
    </row>
    <row r="1585" spans="1:3" x14ac:dyDescent="0.2">
      <c r="A1585" s="53">
        <v>2002.05</v>
      </c>
      <c r="B1585" s="53">
        <v>1079.06</v>
      </c>
      <c r="C1585" s="59">
        <v>-2.9657206575303019E-2</v>
      </c>
    </row>
    <row r="1586" spans="1:3" x14ac:dyDescent="0.2">
      <c r="A1586" s="53">
        <v>2002.06</v>
      </c>
      <c r="B1586" s="53">
        <v>1015.28</v>
      </c>
      <c r="C1586" s="59">
        <v>-5.9107000537504839E-2</v>
      </c>
    </row>
    <row r="1587" spans="1:3" x14ac:dyDescent="0.2">
      <c r="A1587" s="53">
        <v>2002.07</v>
      </c>
      <c r="B1587" s="53">
        <v>903.59</v>
      </c>
      <c r="C1587" s="59">
        <v>-0.11000906153967371</v>
      </c>
    </row>
    <row r="1588" spans="1:3" x14ac:dyDescent="0.2">
      <c r="A1588" s="53">
        <v>2002.08</v>
      </c>
      <c r="B1588" s="53">
        <v>912.55</v>
      </c>
      <c r="C1588" s="59">
        <v>9.9160017264465772E-3</v>
      </c>
    </row>
    <row r="1589" spans="1:3" x14ac:dyDescent="0.2">
      <c r="A1589" s="53">
        <v>2002.09</v>
      </c>
      <c r="B1589" s="53">
        <v>867.81</v>
      </c>
      <c r="C1589" s="59">
        <v>-4.9027450550654716E-2</v>
      </c>
    </row>
    <row r="1590" spans="1:3" x14ac:dyDescent="0.2">
      <c r="A1590" s="53">
        <v>2002.1</v>
      </c>
      <c r="B1590" s="53">
        <v>854.63</v>
      </c>
      <c r="C1590" s="59">
        <v>-1.5187656284209594E-2</v>
      </c>
    </row>
  </sheetData>
  <conditionalFormatting sqref="C10:C1590">
    <cfRule type="cellIs" dxfId="8" priority="1" stopIfTrue="1" operator="lessThan">
      <formula>-0.03</formula>
    </cfRule>
    <cfRule type="cellIs" dxfId="7" priority="2" stopIfTrue="1" operator="greaterThan">
      <formula>0.03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52DF-9CB7-4C9C-9A6B-288909E4D6F8}">
  <sheetPr codeName="Sheet32"/>
  <dimension ref="A1:K82"/>
  <sheetViews>
    <sheetView workbookViewId="0">
      <selection activeCell="K3" sqref="K3"/>
    </sheetView>
  </sheetViews>
  <sheetFormatPr defaultRowHeight="12.75" x14ac:dyDescent="0.2"/>
  <cols>
    <col min="1" max="1" width="13.7109375" style="3" customWidth="1"/>
    <col min="2" max="2" width="9.140625" style="3"/>
    <col min="3" max="3" width="11.42578125" style="3" customWidth="1"/>
    <col min="4" max="16384" width="9.140625" style="3"/>
  </cols>
  <sheetData>
    <row r="1" spans="1:11" x14ac:dyDescent="0.2">
      <c r="C1" s="3" t="s">
        <v>1236</v>
      </c>
      <c r="G1" s="3" t="s">
        <v>1237</v>
      </c>
    </row>
    <row r="2" spans="1:11" x14ac:dyDescent="0.2">
      <c r="A2" s="3" t="s">
        <v>1238</v>
      </c>
      <c r="B2" s="3" t="s">
        <v>1239</v>
      </c>
      <c r="C2" s="3">
        <v>1</v>
      </c>
      <c r="D2" s="3">
        <v>2</v>
      </c>
      <c r="E2" s="3">
        <v>3</v>
      </c>
      <c r="F2" s="3">
        <v>4</v>
      </c>
      <c r="G2" s="3">
        <v>1</v>
      </c>
      <c r="H2" s="3">
        <v>2</v>
      </c>
      <c r="I2" s="3">
        <v>3</v>
      </c>
      <c r="J2" s="3">
        <v>4</v>
      </c>
      <c r="K2" s="3" t="s">
        <v>1240</v>
      </c>
    </row>
    <row r="3" spans="1:11" x14ac:dyDescent="0.2">
      <c r="A3" s="3">
        <v>3</v>
      </c>
      <c r="B3" s="3">
        <v>1</v>
      </c>
      <c r="C3" s="3">
        <v>9</v>
      </c>
      <c r="D3" s="3">
        <v>8</v>
      </c>
      <c r="E3" s="3">
        <v>6</v>
      </c>
      <c r="F3" s="3">
        <v>8</v>
      </c>
      <c r="G3" s="3">
        <v>1</v>
      </c>
      <c r="H3" s="3">
        <v>2</v>
      </c>
      <c r="I3" s="3">
        <v>6</v>
      </c>
      <c r="J3" s="3">
        <v>7</v>
      </c>
    </row>
    <row r="4" spans="1:11" x14ac:dyDescent="0.2">
      <c r="A4" s="3">
        <v>4</v>
      </c>
      <c r="B4" s="3">
        <v>2</v>
      </c>
      <c r="C4" s="3">
        <v>10</v>
      </c>
      <c r="D4" s="3">
        <v>0</v>
      </c>
      <c r="E4" s="3">
        <v>5</v>
      </c>
      <c r="F4" s="3">
        <v>6</v>
      </c>
      <c r="G4" s="3">
        <v>9</v>
      </c>
      <c r="H4" s="3">
        <v>6</v>
      </c>
      <c r="I4" s="3">
        <v>7</v>
      </c>
      <c r="J4" s="3">
        <v>4</v>
      </c>
    </row>
    <row r="5" spans="1:11" x14ac:dyDescent="0.2">
      <c r="A5" s="3">
        <v>2</v>
      </c>
      <c r="B5" s="3">
        <v>3</v>
      </c>
      <c r="C5" s="3">
        <v>5</v>
      </c>
      <c r="D5" s="3">
        <v>8</v>
      </c>
      <c r="E5" s="3">
        <v>10</v>
      </c>
      <c r="F5" s="3">
        <v>5</v>
      </c>
      <c r="G5" s="3">
        <v>1</v>
      </c>
      <c r="H5" s="3">
        <v>7</v>
      </c>
      <c r="I5" s="3">
        <v>7</v>
      </c>
      <c r="J5" s="3">
        <v>3</v>
      </c>
    </row>
    <row r="6" spans="1:11" x14ac:dyDescent="0.2">
      <c r="A6" s="3">
        <v>4</v>
      </c>
      <c r="B6" s="3">
        <v>4</v>
      </c>
      <c r="C6" s="3">
        <v>4</v>
      </c>
      <c r="D6" s="3">
        <v>0</v>
      </c>
      <c r="E6" s="3">
        <v>5</v>
      </c>
      <c r="F6" s="3">
        <v>2</v>
      </c>
      <c r="G6" s="3">
        <v>9</v>
      </c>
      <c r="H6" s="3">
        <v>1</v>
      </c>
      <c r="I6" s="3">
        <v>0</v>
      </c>
      <c r="J6" s="3">
        <v>3</v>
      </c>
    </row>
    <row r="7" spans="1:11" x14ac:dyDescent="0.2">
      <c r="A7" s="3">
        <v>4</v>
      </c>
      <c r="B7" s="3">
        <v>5</v>
      </c>
      <c r="C7" s="3">
        <v>9</v>
      </c>
      <c r="D7" s="3">
        <v>10</v>
      </c>
      <c r="E7" s="3">
        <v>4</v>
      </c>
      <c r="F7" s="3">
        <v>5</v>
      </c>
      <c r="G7" s="3">
        <v>9</v>
      </c>
      <c r="H7" s="3">
        <v>8</v>
      </c>
      <c r="I7" s="3">
        <v>8</v>
      </c>
      <c r="J7" s="3">
        <v>3</v>
      </c>
    </row>
    <row r="8" spans="1:11" x14ac:dyDescent="0.2">
      <c r="A8" s="3">
        <v>2</v>
      </c>
      <c r="B8" s="3">
        <v>6</v>
      </c>
      <c r="C8" s="3">
        <v>5</v>
      </c>
      <c r="D8" s="3">
        <v>2</v>
      </c>
      <c r="E8" s="3">
        <v>7</v>
      </c>
      <c r="F8" s="3">
        <v>3</v>
      </c>
      <c r="G8" s="3">
        <v>2</v>
      </c>
      <c r="H8" s="3">
        <v>8</v>
      </c>
      <c r="I8" s="3">
        <v>1</v>
      </c>
      <c r="J8" s="3">
        <v>5</v>
      </c>
    </row>
    <row r="9" spans="1:11" x14ac:dyDescent="0.2">
      <c r="A9" s="3">
        <v>2</v>
      </c>
      <c r="B9" s="3">
        <v>7</v>
      </c>
      <c r="C9" s="3">
        <v>8</v>
      </c>
      <c r="D9" s="3">
        <v>3</v>
      </c>
      <c r="E9" s="3">
        <v>1</v>
      </c>
      <c r="F9" s="3">
        <v>2</v>
      </c>
      <c r="G9" s="3">
        <v>1</v>
      </c>
      <c r="H9" s="3">
        <v>8</v>
      </c>
      <c r="I9" s="3">
        <v>2</v>
      </c>
      <c r="J9" s="3">
        <v>2</v>
      </c>
    </row>
    <row r="10" spans="1:11" x14ac:dyDescent="0.2">
      <c r="A10" s="3">
        <v>3</v>
      </c>
      <c r="B10" s="3">
        <v>8</v>
      </c>
      <c r="C10" s="3">
        <v>2</v>
      </c>
      <c r="D10" s="3">
        <v>2</v>
      </c>
      <c r="E10" s="3">
        <v>9</v>
      </c>
      <c r="F10" s="3">
        <v>2</v>
      </c>
      <c r="G10" s="3">
        <v>8</v>
      </c>
      <c r="H10" s="3">
        <v>3</v>
      </c>
      <c r="I10" s="3">
        <v>1</v>
      </c>
      <c r="J10" s="3">
        <v>6</v>
      </c>
    </row>
    <row r="11" spans="1:11" x14ac:dyDescent="0.2">
      <c r="A11" s="3">
        <v>1</v>
      </c>
      <c r="B11" s="3">
        <v>9</v>
      </c>
      <c r="C11" s="3">
        <v>8</v>
      </c>
      <c r="D11" s="3">
        <v>7</v>
      </c>
      <c r="E11" s="3">
        <v>6</v>
      </c>
      <c r="F11" s="3">
        <v>3</v>
      </c>
      <c r="G11" s="3">
        <v>4</v>
      </c>
      <c r="H11" s="3">
        <v>3</v>
      </c>
      <c r="I11" s="3">
        <v>4</v>
      </c>
      <c r="J11" s="3">
        <v>1</v>
      </c>
    </row>
    <row r="12" spans="1:11" x14ac:dyDescent="0.2">
      <c r="A12" s="3">
        <v>3</v>
      </c>
      <c r="B12" s="3">
        <v>10</v>
      </c>
      <c r="C12" s="3">
        <v>7</v>
      </c>
      <c r="D12" s="3">
        <v>0</v>
      </c>
      <c r="E12" s="3">
        <v>1</v>
      </c>
      <c r="F12" s="3">
        <v>8</v>
      </c>
      <c r="G12" s="3">
        <v>4</v>
      </c>
      <c r="H12" s="3">
        <v>1</v>
      </c>
      <c r="I12" s="3">
        <v>5</v>
      </c>
      <c r="J12" s="3">
        <v>4</v>
      </c>
    </row>
    <row r="13" spans="1:11" x14ac:dyDescent="0.2">
      <c r="A13" s="3">
        <v>2</v>
      </c>
      <c r="B13" s="3">
        <v>11</v>
      </c>
      <c r="C13" s="3">
        <v>8</v>
      </c>
      <c r="D13" s="3">
        <v>1</v>
      </c>
      <c r="E13" s="3">
        <v>6</v>
      </c>
      <c r="F13" s="3">
        <v>6</v>
      </c>
      <c r="G13" s="3">
        <v>2</v>
      </c>
      <c r="H13" s="3">
        <v>0</v>
      </c>
      <c r="I13" s="3">
        <v>9</v>
      </c>
      <c r="J13" s="3">
        <v>3</v>
      </c>
    </row>
    <row r="14" spans="1:11" x14ac:dyDescent="0.2">
      <c r="A14" s="3">
        <v>3</v>
      </c>
      <c r="B14" s="3">
        <v>12</v>
      </c>
      <c r="C14" s="3">
        <v>0</v>
      </c>
      <c r="D14" s="3">
        <v>7</v>
      </c>
      <c r="E14" s="3">
        <v>1</v>
      </c>
      <c r="F14" s="3">
        <v>2</v>
      </c>
      <c r="G14" s="3">
        <v>5</v>
      </c>
      <c r="H14" s="3">
        <v>2</v>
      </c>
      <c r="I14" s="3">
        <v>1</v>
      </c>
      <c r="J14" s="3">
        <v>1</v>
      </c>
    </row>
    <row r="15" spans="1:11" x14ac:dyDescent="0.2">
      <c r="A15" s="3">
        <v>3</v>
      </c>
      <c r="B15" s="3">
        <v>13</v>
      </c>
      <c r="C15" s="3">
        <v>9</v>
      </c>
      <c r="D15" s="3">
        <v>0</v>
      </c>
      <c r="E15" s="3">
        <v>5</v>
      </c>
      <c r="F15" s="3">
        <v>4</v>
      </c>
      <c r="G15" s="3">
        <v>3</v>
      </c>
      <c r="H15" s="3">
        <v>0</v>
      </c>
      <c r="I15" s="3">
        <v>7</v>
      </c>
      <c r="J15" s="3">
        <v>8</v>
      </c>
    </row>
    <row r="16" spans="1:11" x14ac:dyDescent="0.2">
      <c r="A16" s="3">
        <v>4</v>
      </c>
      <c r="B16" s="3">
        <v>14</v>
      </c>
      <c r="C16" s="3">
        <v>9</v>
      </c>
      <c r="D16" s="3">
        <v>2</v>
      </c>
      <c r="E16" s="3">
        <v>2</v>
      </c>
      <c r="F16" s="3">
        <v>7</v>
      </c>
      <c r="G16" s="3">
        <v>1</v>
      </c>
      <c r="H16" s="3">
        <v>1</v>
      </c>
      <c r="I16" s="3">
        <v>2</v>
      </c>
      <c r="J16" s="3">
        <v>10</v>
      </c>
    </row>
    <row r="17" spans="1:10" x14ac:dyDescent="0.2">
      <c r="A17" s="3">
        <v>3</v>
      </c>
      <c r="B17" s="3">
        <v>15</v>
      </c>
      <c r="C17" s="3">
        <v>1</v>
      </c>
      <c r="D17" s="3">
        <v>3</v>
      </c>
      <c r="E17" s="3">
        <v>8</v>
      </c>
      <c r="F17" s="3">
        <v>4</v>
      </c>
      <c r="G17" s="3">
        <v>9</v>
      </c>
      <c r="H17" s="3">
        <v>8</v>
      </c>
      <c r="I17" s="3">
        <v>6</v>
      </c>
      <c r="J17" s="3">
        <v>8</v>
      </c>
    </row>
    <row r="18" spans="1:10" x14ac:dyDescent="0.2">
      <c r="A18" s="3">
        <v>4</v>
      </c>
      <c r="B18" s="3">
        <v>16</v>
      </c>
      <c r="C18" s="3">
        <v>9</v>
      </c>
      <c r="D18" s="3">
        <v>6</v>
      </c>
      <c r="E18" s="3">
        <v>4</v>
      </c>
      <c r="F18" s="3">
        <v>5</v>
      </c>
      <c r="G18" s="3">
        <v>5</v>
      </c>
      <c r="H18" s="3">
        <v>7</v>
      </c>
      <c r="I18" s="3">
        <v>8</v>
      </c>
      <c r="J18" s="3">
        <v>8</v>
      </c>
    </row>
    <row r="19" spans="1:10" x14ac:dyDescent="0.2">
      <c r="A19" s="3">
        <v>3</v>
      </c>
      <c r="B19" s="3">
        <v>17</v>
      </c>
      <c r="C19" s="3">
        <v>8</v>
      </c>
      <c r="D19" s="3">
        <v>0</v>
      </c>
      <c r="E19" s="3">
        <v>5</v>
      </c>
      <c r="F19" s="3">
        <v>0</v>
      </c>
      <c r="G19" s="3">
        <v>5</v>
      </c>
      <c r="H19" s="3">
        <v>7</v>
      </c>
      <c r="I19" s="3">
        <v>2</v>
      </c>
      <c r="J19" s="3">
        <v>4</v>
      </c>
    </row>
    <row r="20" spans="1:10" x14ac:dyDescent="0.2">
      <c r="A20" s="3">
        <v>1</v>
      </c>
      <c r="B20" s="3">
        <v>18</v>
      </c>
      <c r="C20" s="3">
        <v>6</v>
      </c>
      <c r="D20" s="3">
        <v>7</v>
      </c>
      <c r="E20" s="3">
        <v>6</v>
      </c>
      <c r="F20" s="3">
        <v>3</v>
      </c>
      <c r="G20" s="3">
        <v>2</v>
      </c>
      <c r="H20" s="3">
        <v>4</v>
      </c>
      <c r="I20" s="3">
        <v>1</v>
      </c>
      <c r="J20" s="3">
        <v>6</v>
      </c>
    </row>
    <row r="21" spans="1:10" x14ac:dyDescent="0.2">
      <c r="A21" s="3">
        <v>3</v>
      </c>
      <c r="B21" s="3">
        <v>19</v>
      </c>
      <c r="C21" s="3">
        <v>3</v>
      </c>
      <c r="D21" s="3">
        <v>4</v>
      </c>
      <c r="E21" s="3">
        <v>5</v>
      </c>
      <c r="F21" s="3">
        <v>4</v>
      </c>
      <c r="G21" s="3">
        <v>8</v>
      </c>
      <c r="H21" s="3">
        <v>7</v>
      </c>
      <c r="I21" s="3">
        <v>6</v>
      </c>
      <c r="J21" s="3">
        <v>6</v>
      </c>
    </row>
    <row r="22" spans="1:10" x14ac:dyDescent="0.2">
      <c r="A22" s="3">
        <v>1</v>
      </c>
      <c r="B22" s="3">
        <v>20</v>
      </c>
      <c r="C22" s="3">
        <v>3</v>
      </c>
      <c r="D22" s="3">
        <v>9</v>
      </c>
      <c r="E22" s="3">
        <v>4</v>
      </c>
      <c r="F22" s="3">
        <v>4</v>
      </c>
      <c r="G22" s="3">
        <v>2</v>
      </c>
      <c r="H22" s="3">
        <v>2</v>
      </c>
      <c r="I22" s="3">
        <v>2</v>
      </c>
      <c r="J22" s="3">
        <v>3</v>
      </c>
    </row>
    <row r="23" spans="1:10" x14ac:dyDescent="0.2">
      <c r="A23" s="3">
        <v>4</v>
      </c>
      <c r="B23" s="3">
        <v>21</v>
      </c>
      <c r="C23" s="3">
        <v>1</v>
      </c>
      <c r="D23" s="3">
        <v>6</v>
      </c>
      <c r="E23" s="3">
        <v>9</v>
      </c>
      <c r="F23" s="3">
        <v>1</v>
      </c>
      <c r="G23" s="3">
        <v>7</v>
      </c>
      <c r="H23" s="3">
        <v>1</v>
      </c>
      <c r="I23" s="3">
        <v>8</v>
      </c>
      <c r="J23" s="3">
        <v>4</v>
      </c>
    </row>
    <row r="24" spans="1:10" x14ac:dyDescent="0.2">
      <c r="A24" s="3">
        <v>3</v>
      </c>
      <c r="B24" s="3">
        <v>22</v>
      </c>
      <c r="C24" s="3">
        <v>5</v>
      </c>
      <c r="D24" s="3">
        <v>1</v>
      </c>
      <c r="E24" s="3">
        <v>3</v>
      </c>
      <c r="F24" s="3">
        <v>7</v>
      </c>
      <c r="G24" s="3">
        <v>8</v>
      </c>
      <c r="H24" s="3">
        <v>9</v>
      </c>
      <c r="I24" s="3">
        <v>6</v>
      </c>
      <c r="J24" s="3">
        <v>7</v>
      </c>
    </row>
    <row r="25" spans="1:10" x14ac:dyDescent="0.2">
      <c r="A25" s="3">
        <v>2</v>
      </c>
      <c r="B25" s="3">
        <v>23</v>
      </c>
      <c r="C25" s="3">
        <v>8</v>
      </c>
      <c r="D25" s="3">
        <v>7</v>
      </c>
      <c r="E25" s="3">
        <v>10</v>
      </c>
      <c r="F25" s="3">
        <v>2</v>
      </c>
      <c r="G25" s="3">
        <v>6</v>
      </c>
      <c r="H25" s="3">
        <v>2</v>
      </c>
      <c r="I25" s="3">
        <v>5</v>
      </c>
      <c r="J25" s="3">
        <v>9</v>
      </c>
    </row>
    <row r="26" spans="1:10" x14ac:dyDescent="0.2">
      <c r="A26" s="3">
        <v>4</v>
      </c>
      <c r="B26" s="3">
        <v>24</v>
      </c>
      <c r="C26" s="3">
        <v>3</v>
      </c>
      <c r="D26" s="3">
        <v>6</v>
      </c>
      <c r="E26" s="3">
        <v>4</v>
      </c>
      <c r="F26" s="3">
        <v>4</v>
      </c>
      <c r="G26" s="3">
        <v>7</v>
      </c>
      <c r="H26" s="3">
        <v>2</v>
      </c>
      <c r="I26" s="3">
        <v>9</v>
      </c>
      <c r="J26" s="3">
        <v>2</v>
      </c>
    </row>
    <row r="27" spans="1:10" x14ac:dyDescent="0.2">
      <c r="A27" s="3">
        <v>3</v>
      </c>
      <c r="B27" s="3">
        <v>25</v>
      </c>
      <c r="C27" s="3">
        <v>7</v>
      </c>
      <c r="D27" s="3">
        <v>1</v>
      </c>
      <c r="E27" s="3">
        <v>1</v>
      </c>
      <c r="F27" s="3">
        <v>0</v>
      </c>
      <c r="G27" s="3">
        <v>4</v>
      </c>
      <c r="H27" s="3">
        <v>9</v>
      </c>
      <c r="I27" s="3">
        <v>10</v>
      </c>
      <c r="J27" s="3">
        <v>9</v>
      </c>
    </row>
    <row r="28" spans="1:10" x14ac:dyDescent="0.2">
      <c r="A28" s="3">
        <v>3</v>
      </c>
      <c r="B28" s="3">
        <v>26</v>
      </c>
      <c r="C28" s="3">
        <v>0</v>
      </c>
      <c r="D28" s="3">
        <v>9</v>
      </c>
      <c r="E28" s="3">
        <v>8</v>
      </c>
      <c r="F28" s="3">
        <v>1</v>
      </c>
      <c r="G28" s="3">
        <v>1</v>
      </c>
      <c r="H28" s="3">
        <v>2</v>
      </c>
      <c r="I28" s="3">
        <v>9</v>
      </c>
      <c r="J28" s="3">
        <v>0</v>
      </c>
    </row>
    <row r="29" spans="1:10" x14ac:dyDescent="0.2">
      <c r="A29" s="3">
        <v>4</v>
      </c>
      <c r="B29" s="3">
        <v>27</v>
      </c>
      <c r="C29" s="3">
        <v>3</v>
      </c>
      <c r="D29" s="3">
        <v>9</v>
      </c>
      <c r="E29" s="3">
        <v>1</v>
      </c>
      <c r="F29" s="3">
        <v>5</v>
      </c>
      <c r="G29" s="3">
        <v>9</v>
      </c>
      <c r="H29" s="3">
        <v>9</v>
      </c>
      <c r="I29" s="3">
        <v>2</v>
      </c>
      <c r="J29" s="3">
        <v>8</v>
      </c>
    </row>
    <row r="30" spans="1:10" x14ac:dyDescent="0.2">
      <c r="A30" s="3">
        <v>4</v>
      </c>
      <c r="B30" s="3">
        <v>28</v>
      </c>
      <c r="C30" s="3">
        <v>2</v>
      </c>
      <c r="D30" s="3">
        <v>4</v>
      </c>
      <c r="E30" s="3">
        <v>0</v>
      </c>
      <c r="F30" s="3">
        <v>1</v>
      </c>
      <c r="G30" s="3">
        <v>0</v>
      </c>
      <c r="H30" s="3">
        <v>4</v>
      </c>
      <c r="I30" s="3">
        <v>7</v>
      </c>
      <c r="J30" s="3">
        <v>2</v>
      </c>
    </row>
    <row r="31" spans="1:10" x14ac:dyDescent="0.2">
      <c r="A31" s="3">
        <v>3</v>
      </c>
      <c r="B31" s="3">
        <v>29</v>
      </c>
      <c r="C31" s="3">
        <v>1</v>
      </c>
      <c r="D31" s="3">
        <v>6</v>
      </c>
      <c r="E31" s="3">
        <v>7</v>
      </c>
      <c r="F31" s="3">
        <v>3</v>
      </c>
      <c r="G31" s="3">
        <v>10</v>
      </c>
      <c r="H31" s="3">
        <v>6</v>
      </c>
      <c r="I31" s="3">
        <v>4</v>
      </c>
      <c r="J31" s="3">
        <v>4</v>
      </c>
    </row>
    <row r="32" spans="1:10" x14ac:dyDescent="0.2">
      <c r="A32" s="3">
        <v>2</v>
      </c>
      <c r="B32" s="3">
        <v>30</v>
      </c>
      <c r="C32" s="3">
        <v>2</v>
      </c>
      <c r="D32" s="3">
        <v>3</v>
      </c>
      <c r="E32" s="3">
        <v>3</v>
      </c>
      <c r="F32" s="3">
        <v>0</v>
      </c>
      <c r="G32" s="3">
        <v>1</v>
      </c>
      <c r="H32" s="3">
        <v>9</v>
      </c>
      <c r="I32" s="3">
        <v>7</v>
      </c>
      <c r="J32" s="3">
        <v>9</v>
      </c>
    </row>
    <row r="33" spans="1:10" x14ac:dyDescent="0.2">
      <c r="A33" s="3">
        <v>4</v>
      </c>
      <c r="B33" s="3">
        <v>31</v>
      </c>
      <c r="C33" s="3">
        <v>3</v>
      </c>
      <c r="D33" s="3">
        <v>5</v>
      </c>
      <c r="E33" s="3">
        <v>4</v>
      </c>
      <c r="F33" s="3">
        <v>8</v>
      </c>
      <c r="G33" s="3">
        <v>5</v>
      </c>
      <c r="H33" s="3">
        <v>1</v>
      </c>
      <c r="I33" s="3">
        <v>9</v>
      </c>
      <c r="J33" s="3">
        <v>8</v>
      </c>
    </row>
    <row r="34" spans="1:10" x14ac:dyDescent="0.2">
      <c r="A34" s="3">
        <v>1</v>
      </c>
      <c r="B34" s="3">
        <v>32</v>
      </c>
      <c r="C34" s="3">
        <v>1</v>
      </c>
      <c r="D34" s="3">
        <v>1</v>
      </c>
      <c r="E34" s="3">
        <v>3</v>
      </c>
      <c r="F34" s="3">
        <v>7</v>
      </c>
      <c r="G34" s="3">
        <v>4</v>
      </c>
      <c r="H34" s="3">
        <v>8</v>
      </c>
      <c r="I34" s="3">
        <v>2</v>
      </c>
      <c r="J34" s="3">
        <v>6</v>
      </c>
    </row>
    <row r="35" spans="1:10" x14ac:dyDescent="0.2">
      <c r="A35" s="3">
        <v>2</v>
      </c>
      <c r="B35" s="3">
        <v>33</v>
      </c>
      <c r="C35" s="3">
        <v>5</v>
      </c>
      <c r="D35" s="3">
        <v>1</v>
      </c>
      <c r="E35" s="3">
        <v>2</v>
      </c>
      <c r="F35" s="3">
        <v>6</v>
      </c>
      <c r="G35" s="3">
        <v>4</v>
      </c>
      <c r="H35" s="3">
        <v>1</v>
      </c>
      <c r="I35" s="3">
        <v>8</v>
      </c>
      <c r="J35" s="3">
        <v>9</v>
      </c>
    </row>
    <row r="36" spans="1:10" x14ac:dyDescent="0.2">
      <c r="A36" s="3">
        <v>3</v>
      </c>
      <c r="B36" s="3">
        <v>34</v>
      </c>
      <c r="C36" s="3">
        <v>8</v>
      </c>
      <c r="D36" s="3">
        <v>2</v>
      </c>
      <c r="E36" s="3">
        <v>3</v>
      </c>
      <c r="F36" s="3">
        <v>3</v>
      </c>
      <c r="G36" s="3">
        <v>6</v>
      </c>
      <c r="H36" s="3">
        <v>9</v>
      </c>
      <c r="I36" s="3">
        <v>1</v>
      </c>
      <c r="J36" s="3">
        <v>6</v>
      </c>
    </row>
    <row r="37" spans="1:10" x14ac:dyDescent="0.2">
      <c r="A37" s="3">
        <v>3</v>
      </c>
      <c r="B37" s="3">
        <v>35</v>
      </c>
      <c r="C37" s="3">
        <v>1</v>
      </c>
      <c r="D37" s="3">
        <v>8</v>
      </c>
      <c r="E37" s="3">
        <v>6</v>
      </c>
      <c r="F37" s="3">
        <v>9</v>
      </c>
      <c r="G37" s="3">
        <v>7</v>
      </c>
      <c r="H37" s="3">
        <v>6</v>
      </c>
      <c r="I37" s="3">
        <v>5</v>
      </c>
      <c r="J37" s="3">
        <v>5</v>
      </c>
    </row>
    <row r="38" spans="1:10" x14ac:dyDescent="0.2">
      <c r="A38" s="3">
        <v>2</v>
      </c>
      <c r="B38" s="3">
        <v>36</v>
      </c>
      <c r="C38" s="3">
        <v>1</v>
      </c>
      <c r="D38" s="3">
        <v>9</v>
      </c>
      <c r="E38" s="3">
        <v>1</v>
      </c>
      <c r="F38" s="3">
        <v>6</v>
      </c>
      <c r="G38" s="3">
        <v>4</v>
      </c>
      <c r="H38" s="3">
        <v>7</v>
      </c>
      <c r="I38" s="3">
        <v>8</v>
      </c>
      <c r="J38" s="3">
        <v>7</v>
      </c>
    </row>
    <row r="39" spans="1:10" x14ac:dyDescent="0.2">
      <c r="A39" s="3">
        <v>4</v>
      </c>
      <c r="B39" s="3">
        <v>37</v>
      </c>
      <c r="C39" s="3">
        <v>6</v>
      </c>
      <c r="D39" s="3">
        <v>1</v>
      </c>
      <c r="E39" s="3">
        <v>8</v>
      </c>
      <c r="F39" s="3">
        <v>10</v>
      </c>
      <c r="G39" s="3">
        <v>0</v>
      </c>
      <c r="H39" s="3">
        <v>7</v>
      </c>
      <c r="I39" s="3">
        <v>10</v>
      </c>
      <c r="J39" s="3">
        <v>8</v>
      </c>
    </row>
    <row r="40" spans="1:10" x14ac:dyDescent="0.2">
      <c r="A40" s="3">
        <v>1</v>
      </c>
      <c r="B40" s="3">
        <v>38</v>
      </c>
      <c r="C40" s="3">
        <v>6</v>
      </c>
      <c r="D40" s="3">
        <v>1</v>
      </c>
      <c r="E40" s="3">
        <v>7</v>
      </c>
      <c r="F40" s="3">
        <v>9</v>
      </c>
      <c r="G40" s="3">
        <v>0</v>
      </c>
      <c r="H40" s="3">
        <v>2</v>
      </c>
      <c r="I40" s="3">
        <v>5</v>
      </c>
      <c r="J40" s="3">
        <v>7</v>
      </c>
    </row>
    <row r="41" spans="1:10" x14ac:dyDescent="0.2">
      <c r="A41" s="3">
        <v>1</v>
      </c>
      <c r="B41" s="3">
        <v>39</v>
      </c>
      <c r="C41" s="3">
        <v>1</v>
      </c>
      <c r="D41" s="3">
        <v>2</v>
      </c>
      <c r="E41" s="3">
        <v>6</v>
      </c>
      <c r="F41" s="3">
        <v>6</v>
      </c>
      <c r="G41" s="3">
        <v>1</v>
      </c>
      <c r="H41" s="3">
        <v>7</v>
      </c>
      <c r="I41" s="3">
        <v>0</v>
      </c>
      <c r="J41" s="3">
        <v>1</v>
      </c>
    </row>
    <row r="42" spans="1:10" x14ac:dyDescent="0.2">
      <c r="A42" s="3">
        <v>3</v>
      </c>
      <c r="B42" s="3">
        <v>40</v>
      </c>
      <c r="C42" s="3">
        <v>2</v>
      </c>
      <c r="D42" s="3">
        <v>1</v>
      </c>
      <c r="E42" s="3">
        <v>3</v>
      </c>
      <c r="F42" s="3">
        <v>5</v>
      </c>
      <c r="G42" s="3">
        <v>10</v>
      </c>
      <c r="H42" s="3">
        <v>3</v>
      </c>
      <c r="I42" s="3">
        <v>1</v>
      </c>
      <c r="J42" s="3">
        <v>4</v>
      </c>
    </row>
    <row r="43" spans="1:10" x14ac:dyDescent="0.2">
      <c r="A43" s="3">
        <v>3</v>
      </c>
      <c r="B43" s="3">
        <v>41</v>
      </c>
      <c r="C43" s="3">
        <v>2</v>
      </c>
      <c r="D43" s="3">
        <v>7</v>
      </c>
      <c r="E43" s="3">
        <v>0</v>
      </c>
      <c r="F43" s="3">
        <v>5</v>
      </c>
      <c r="G43" s="3">
        <v>2</v>
      </c>
      <c r="H43" s="3">
        <v>3</v>
      </c>
      <c r="I43" s="3">
        <v>1</v>
      </c>
      <c r="J43" s="3">
        <v>3</v>
      </c>
    </row>
    <row r="44" spans="1:10" x14ac:dyDescent="0.2">
      <c r="A44" s="3">
        <v>3</v>
      </c>
      <c r="B44" s="3">
        <v>42</v>
      </c>
      <c r="C44" s="3">
        <v>6</v>
      </c>
      <c r="D44" s="3">
        <v>6</v>
      </c>
      <c r="E44" s="3">
        <v>4</v>
      </c>
      <c r="F44" s="3">
        <v>8</v>
      </c>
      <c r="G44" s="3">
        <v>10</v>
      </c>
      <c r="H44" s="3">
        <v>1</v>
      </c>
      <c r="I44" s="3">
        <v>5</v>
      </c>
      <c r="J44" s="3">
        <v>3</v>
      </c>
    </row>
    <row r="45" spans="1:10" x14ac:dyDescent="0.2">
      <c r="A45" s="3">
        <v>2</v>
      </c>
      <c r="B45" s="3">
        <v>43</v>
      </c>
      <c r="C45" s="3">
        <v>0</v>
      </c>
      <c r="D45" s="3">
        <v>2</v>
      </c>
      <c r="E45" s="3">
        <v>9</v>
      </c>
      <c r="F45" s="3">
        <v>5</v>
      </c>
      <c r="G45" s="3">
        <v>7</v>
      </c>
      <c r="H45" s="3">
        <v>1</v>
      </c>
      <c r="I45" s="3">
        <v>8</v>
      </c>
      <c r="J45" s="3">
        <v>2</v>
      </c>
    </row>
    <row r="46" spans="1:10" x14ac:dyDescent="0.2">
      <c r="A46" s="3">
        <v>4</v>
      </c>
      <c r="B46" s="3">
        <v>44</v>
      </c>
      <c r="C46" s="3">
        <v>7</v>
      </c>
      <c r="D46" s="3">
        <v>7</v>
      </c>
      <c r="E46" s="3">
        <v>4</v>
      </c>
      <c r="F46" s="3">
        <v>2</v>
      </c>
      <c r="G46" s="3">
        <v>6</v>
      </c>
      <c r="H46" s="3">
        <v>4</v>
      </c>
      <c r="I46" s="3">
        <v>5</v>
      </c>
      <c r="J46" s="3">
        <v>8</v>
      </c>
    </row>
    <row r="47" spans="1:10" x14ac:dyDescent="0.2">
      <c r="A47" s="3">
        <v>2</v>
      </c>
      <c r="B47" s="3">
        <v>45</v>
      </c>
      <c r="C47" s="3">
        <v>10</v>
      </c>
      <c r="D47" s="3">
        <v>2</v>
      </c>
      <c r="E47" s="3">
        <v>0</v>
      </c>
      <c r="F47" s="3">
        <v>0</v>
      </c>
      <c r="G47" s="3">
        <v>3</v>
      </c>
      <c r="H47" s="3">
        <v>3</v>
      </c>
      <c r="I47" s="3">
        <v>6</v>
      </c>
      <c r="J47" s="3">
        <v>8</v>
      </c>
    </row>
    <row r="48" spans="1:10" x14ac:dyDescent="0.2">
      <c r="A48" s="3">
        <v>1</v>
      </c>
      <c r="B48" s="3">
        <v>46</v>
      </c>
      <c r="C48" s="3">
        <v>1</v>
      </c>
      <c r="D48" s="3">
        <v>9</v>
      </c>
      <c r="E48" s="3">
        <v>9</v>
      </c>
      <c r="F48" s="3">
        <v>8</v>
      </c>
      <c r="G48" s="3">
        <v>8</v>
      </c>
      <c r="H48" s="3">
        <v>3</v>
      </c>
      <c r="I48" s="3">
        <v>7</v>
      </c>
      <c r="J48" s="3">
        <v>8</v>
      </c>
    </row>
    <row r="49" spans="1:10" x14ac:dyDescent="0.2">
      <c r="A49" s="3">
        <v>2</v>
      </c>
      <c r="B49" s="3">
        <v>47</v>
      </c>
      <c r="C49" s="3">
        <v>3</v>
      </c>
      <c r="D49" s="3">
        <v>6</v>
      </c>
      <c r="E49" s="3">
        <v>5</v>
      </c>
      <c r="F49" s="3">
        <v>0</v>
      </c>
      <c r="G49" s="3">
        <v>2</v>
      </c>
      <c r="H49" s="3">
        <v>8</v>
      </c>
      <c r="I49" s="3">
        <v>3</v>
      </c>
      <c r="J49" s="3">
        <v>9</v>
      </c>
    </row>
    <row r="50" spans="1:10" x14ac:dyDescent="0.2">
      <c r="A50" s="3">
        <v>4</v>
      </c>
      <c r="B50" s="3">
        <v>48</v>
      </c>
      <c r="C50" s="3">
        <v>2</v>
      </c>
      <c r="D50" s="3">
        <v>7</v>
      </c>
      <c r="E50" s="3">
        <v>2</v>
      </c>
      <c r="F50" s="3">
        <v>9</v>
      </c>
      <c r="G50" s="3">
        <v>10</v>
      </c>
      <c r="H50" s="3">
        <v>8</v>
      </c>
      <c r="I50" s="3">
        <v>5</v>
      </c>
      <c r="J50" s="3">
        <v>10</v>
      </c>
    </row>
    <row r="51" spans="1:10" x14ac:dyDescent="0.2">
      <c r="A51" s="3">
        <v>2</v>
      </c>
      <c r="B51" s="3">
        <v>49</v>
      </c>
      <c r="C51" s="3">
        <v>7</v>
      </c>
      <c r="D51" s="3">
        <v>9</v>
      </c>
      <c r="E51" s="3">
        <v>3</v>
      </c>
      <c r="F51" s="3">
        <v>9</v>
      </c>
      <c r="G51" s="3">
        <v>0</v>
      </c>
      <c r="H51" s="3">
        <v>5</v>
      </c>
      <c r="I51" s="3">
        <v>5</v>
      </c>
      <c r="J51" s="3">
        <v>7</v>
      </c>
    </row>
    <row r="52" spans="1:10" x14ac:dyDescent="0.2">
      <c r="A52" s="3">
        <v>2</v>
      </c>
      <c r="B52" s="3">
        <v>50</v>
      </c>
      <c r="C52" s="3">
        <v>0</v>
      </c>
      <c r="D52" s="3">
        <v>10</v>
      </c>
      <c r="E52" s="3">
        <v>1</v>
      </c>
      <c r="F52" s="3">
        <v>3</v>
      </c>
      <c r="G52" s="3">
        <v>4</v>
      </c>
      <c r="H52" s="3">
        <v>1</v>
      </c>
      <c r="I52" s="3">
        <v>5</v>
      </c>
      <c r="J52" s="3">
        <v>1</v>
      </c>
    </row>
    <row r="53" spans="1:10" x14ac:dyDescent="0.2">
      <c r="A53" s="3">
        <v>1</v>
      </c>
      <c r="B53" s="3">
        <v>51</v>
      </c>
      <c r="C53" s="3">
        <v>8</v>
      </c>
      <c r="D53" s="3">
        <v>10</v>
      </c>
      <c r="E53" s="3">
        <v>5</v>
      </c>
      <c r="F53" s="3">
        <v>7</v>
      </c>
      <c r="G53" s="3">
        <v>3</v>
      </c>
      <c r="H53" s="3">
        <v>1</v>
      </c>
      <c r="I53" s="3">
        <v>1</v>
      </c>
      <c r="J53" s="3">
        <v>6</v>
      </c>
    </row>
    <row r="54" spans="1:10" x14ac:dyDescent="0.2">
      <c r="A54" s="3">
        <v>1</v>
      </c>
      <c r="B54" s="3">
        <v>52</v>
      </c>
      <c r="C54" s="3">
        <v>8</v>
      </c>
      <c r="D54" s="3">
        <v>2</v>
      </c>
      <c r="E54" s="3">
        <v>8</v>
      </c>
      <c r="F54" s="3">
        <v>3</v>
      </c>
      <c r="G54" s="3">
        <v>7</v>
      </c>
      <c r="H54" s="3">
        <v>8</v>
      </c>
      <c r="I54" s="3">
        <v>7</v>
      </c>
      <c r="J54" s="3">
        <v>6</v>
      </c>
    </row>
    <row r="55" spans="1:10" x14ac:dyDescent="0.2">
      <c r="A55" s="3">
        <v>1</v>
      </c>
      <c r="B55" s="3">
        <v>53</v>
      </c>
      <c r="C55" s="3">
        <v>2</v>
      </c>
      <c r="D55" s="3">
        <v>2</v>
      </c>
      <c r="E55" s="3">
        <v>5</v>
      </c>
      <c r="F55" s="3">
        <v>5</v>
      </c>
      <c r="G55" s="3">
        <v>2</v>
      </c>
      <c r="H55" s="3">
        <v>9</v>
      </c>
      <c r="I55" s="3">
        <v>1</v>
      </c>
      <c r="J55" s="3">
        <v>7</v>
      </c>
    </row>
    <row r="56" spans="1:10" x14ac:dyDescent="0.2">
      <c r="A56" s="3">
        <v>2</v>
      </c>
      <c r="B56" s="3">
        <v>54</v>
      </c>
      <c r="C56" s="3">
        <v>8</v>
      </c>
      <c r="D56" s="3">
        <v>1</v>
      </c>
      <c r="E56" s="3">
        <v>6</v>
      </c>
      <c r="F56" s="3">
        <v>9</v>
      </c>
      <c r="G56" s="3">
        <v>2</v>
      </c>
      <c r="H56" s="3">
        <v>2</v>
      </c>
      <c r="I56" s="3">
        <v>10</v>
      </c>
      <c r="J56" s="3">
        <v>3</v>
      </c>
    </row>
    <row r="57" spans="1:10" x14ac:dyDescent="0.2">
      <c r="A57" s="3">
        <v>1</v>
      </c>
      <c r="B57" s="3">
        <v>55</v>
      </c>
      <c r="C57" s="3">
        <v>2</v>
      </c>
      <c r="D57" s="3">
        <v>9</v>
      </c>
      <c r="E57" s="3">
        <v>8</v>
      </c>
      <c r="F57" s="3">
        <v>6</v>
      </c>
      <c r="G57" s="3">
        <v>3</v>
      </c>
      <c r="H57" s="3">
        <v>3</v>
      </c>
      <c r="I57" s="3">
        <v>4</v>
      </c>
      <c r="J57" s="3">
        <v>10</v>
      </c>
    </row>
    <row r="58" spans="1:10" x14ac:dyDescent="0.2">
      <c r="A58" s="3">
        <v>1</v>
      </c>
      <c r="B58" s="3">
        <v>56</v>
      </c>
      <c r="C58" s="3">
        <v>3</v>
      </c>
      <c r="D58" s="3">
        <v>8</v>
      </c>
      <c r="E58" s="3">
        <v>5</v>
      </c>
      <c r="F58" s="3">
        <v>0</v>
      </c>
      <c r="G58" s="3">
        <v>9</v>
      </c>
      <c r="H58" s="3">
        <v>2</v>
      </c>
      <c r="I58" s="3">
        <v>9</v>
      </c>
      <c r="J58" s="3">
        <v>3</v>
      </c>
    </row>
    <row r="59" spans="1:10" x14ac:dyDescent="0.2">
      <c r="A59" s="3">
        <v>2</v>
      </c>
      <c r="B59" s="3">
        <v>57</v>
      </c>
      <c r="C59" s="3">
        <v>5</v>
      </c>
      <c r="D59" s="3">
        <v>2</v>
      </c>
      <c r="E59" s="3">
        <v>3</v>
      </c>
      <c r="F59" s="3">
        <v>2</v>
      </c>
      <c r="G59" s="3">
        <v>3</v>
      </c>
      <c r="H59" s="3">
        <v>4</v>
      </c>
      <c r="I59" s="3">
        <v>8</v>
      </c>
      <c r="J59" s="3">
        <v>3</v>
      </c>
    </row>
    <row r="60" spans="1:10" x14ac:dyDescent="0.2">
      <c r="A60" s="3">
        <v>3</v>
      </c>
      <c r="B60" s="3">
        <v>58</v>
      </c>
      <c r="C60" s="3">
        <v>0</v>
      </c>
      <c r="D60" s="3">
        <v>3</v>
      </c>
      <c r="E60" s="3">
        <v>6</v>
      </c>
      <c r="F60" s="3">
        <v>2</v>
      </c>
      <c r="G60" s="3">
        <v>9</v>
      </c>
      <c r="H60" s="3">
        <v>4</v>
      </c>
      <c r="I60" s="3">
        <v>4</v>
      </c>
      <c r="J60" s="3">
        <v>0</v>
      </c>
    </row>
    <row r="61" spans="1:10" x14ac:dyDescent="0.2">
      <c r="A61" s="3">
        <v>1</v>
      </c>
      <c r="B61" s="3">
        <v>59</v>
      </c>
      <c r="C61" s="3">
        <v>3</v>
      </c>
      <c r="D61" s="3">
        <v>5</v>
      </c>
      <c r="E61" s="3">
        <v>8</v>
      </c>
      <c r="F61" s="3">
        <v>9</v>
      </c>
      <c r="G61" s="3">
        <v>10</v>
      </c>
      <c r="H61" s="3">
        <v>4</v>
      </c>
      <c r="I61" s="3">
        <v>5</v>
      </c>
      <c r="J61" s="3">
        <v>2</v>
      </c>
    </row>
    <row r="62" spans="1:10" x14ac:dyDescent="0.2">
      <c r="A62" s="3">
        <v>3</v>
      </c>
      <c r="B62" s="3">
        <v>60</v>
      </c>
      <c r="C62" s="3">
        <v>4</v>
      </c>
      <c r="D62" s="3">
        <v>5</v>
      </c>
      <c r="E62" s="3">
        <v>5</v>
      </c>
      <c r="F62" s="3">
        <v>1</v>
      </c>
      <c r="G62" s="3">
        <v>5</v>
      </c>
      <c r="H62" s="3">
        <v>2</v>
      </c>
      <c r="I62" s="3">
        <v>6</v>
      </c>
      <c r="J62" s="3">
        <v>9</v>
      </c>
    </row>
    <row r="63" spans="1:10" x14ac:dyDescent="0.2">
      <c r="A63" s="3">
        <v>1</v>
      </c>
      <c r="B63" s="3">
        <v>61</v>
      </c>
      <c r="C63" s="3">
        <v>5</v>
      </c>
      <c r="D63" s="3">
        <v>3</v>
      </c>
      <c r="E63" s="3">
        <v>1</v>
      </c>
      <c r="F63" s="3">
        <v>5</v>
      </c>
      <c r="G63" s="3">
        <v>9</v>
      </c>
      <c r="H63" s="3">
        <v>3</v>
      </c>
      <c r="I63" s="3">
        <v>8</v>
      </c>
      <c r="J63" s="3">
        <v>4</v>
      </c>
    </row>
    <row r="64" spans="1:10" x14ac:dyDescent="0.2">
      <c r="A64" s="3">
        <v>1</v>
      </c>
      <c r="B64" s="3">
        <v>62</v>
      </c>
      <c r="C64" s="3">
        <v>0</v>
      </c>
      <c r="D64" s="3">
        <v>9</v>
      </c>
      <c r="E64" s="3">
        <v>2</v>
      </c>
      <c r="F64" s="3">
        <v>9</v>
      </c>
      <c r="G64" s="3">
        <v>5</v>
      </c>
      <c r="H64" s="3">
        <v>3</v>
      </c>
      <c r="I64" s="3">
        <v>2</v>
      </c>
      <c r="J64" s="3">
        <v>8</v>
      </c>
    </row>
    <row r="65" spans="1:10" x14ac:dyDescent="0.2">
      <c r="A65" s="3">
        <v>4</v>
      </c>
      <c r="B65" s="3">
        <v>63</v>
      </c>
      <c r="C65" s="3">
        <v>1</v>
      </c>
      <c r="D65" s="3">
        <v>3</v>
      </c>
      <c r="E65" s="3">
        <v>4</v>
      </c>
      <c r="F65" s="3">
        <v>3</v>
      </c>
      <c r="G65" s="3">
        <v>3</v>
      </c>
      <c r="H65" s="3">
        <v>8</v>
      </c>
      <c r="I65" s="3">
        <v>7</v>
      </c>
      <c r="J65" s="3">
        <v>6</v>
      </c>
    </row>
    <row r="66" spans="1:10" x14ac:dyDescent="0.2">
      <c r="A66" s="3">
        <v>2</v>
      </c>
      <c r="B66" s="3">
        <v>64</v>
      </c>
      <c r="C66" s="3">
        <v>4</v>
      </c>
      <c r="D66" s="3">
        <v>9</v>
      </c>
      <c r="E66" s="3">
        <v>6</v>
      </c>
      <c r="F66" s="3">
        <v>0</v>
      </c>
      <c r="G66" s="3">
        <v>9</v>
      </c>
      <c r="H66" s="3">
        <v>6</v>
      </c>
      <c r="I66" s="3">
        <v>6</v>
      </c>
      <c r="J66" s="3">
        <v>9</v>
      </c>
    </row>
    <row r="67" spans="1:10" x14ac:dyDescent="0.2">
      <c r="A67" s="3">
        <v>3</v>
      </c>
      <c r="B67" s="3">
        <v>65</v>
      </c>
      <c r="C67" s="3">
        <v>4</v>
      </c>
      <c r="D67" s="3">
        <v>3</v>
      </c>
      <c r="E67" s="3">
        <v>2</v>
      </c>
      <c r="F67" s="3">
        <v>9</v>
      </c>
      <c r="G67" s="3">
        <v>0</v>
      </c>
      <c r="H67" s="3">
        <v>7</v>
      </c>
      <c r="I67" s="3">
        <v>8</v>
      </c>
      <c r="J67" s="3">
        <v>5</v>
      </c>
    </row>
    <row r="68" spans="1:10" x14ac:dyDescent="0.2">
      <c r="A68" s="3">
        <v>4</v>
      </c>
      <c r="B68" s="3">
        <v>66</v>
      </c>
      <c r="C68" s="3">
        <v>9</v>
      </c>
      <c r="D68" s="3">
        <v>8</v>
      </c>
      <c r="E68" s="3">
        <v>1</v>
      </c>
      <c r="F68" s="3">
        <v>7</v>
      </c>
      <c r="G68" s="3">
        <v>8</v>
      </c>
      <c r="H68" s="3">
        <v>4</v>
      </c>
      <c r="I68" s="3">
        <v>6</v>
      </c>
      <c r="J68" s="3">
        <v>5</v>
      </c>
    </row>
    <row r="69" spans="1:10" x14ac:dyDescent="0.2">
      <c r="A69" s="3">
        <v>4</v>
      </c>
      <c r="B69" s="3">
        <v>67</v>
      </c>
      <c r="C69" s="3">
        <v>7</v>
      </c>
      <c r="D69" s="3">
        <v>6</v>
      </c>
      <c r="E69" s="3">
        <v>2</v>
      </c>
      <c r="F69" s="3">
        <v>5</v>
      </c>
      <c r="G69" s="3">
        <v>2</v>
      </c>
      <c r="H69" s="3">
        <v>2</v>
      </c>
      <c r="I69" s="3">
        <v>7</v>
      </c>
      <c r="J69" s="3">
        <v>9</v>
      </c>
    </row>
    <row r="70" spans="1:10" x14ac:dyDescent="0.2">
      <c r="A70" s="3">
        <v>3</v>
      </c>
      <c r="B70" s="3">
        <v>68</v>
      </c>
      <c r="C70" s="3">
        <v>4</v>
      </c>
      <c r="D70" s="3">
        <v>3</v>
      </c>
      <c r="E70" s="3">
        <v>1</v>
      </c>
      <c r="F70" s="3">
        <v>7</v>
      </c>
      <c r="G70" s="3">
        <v>0</v>
      </c>
      <c r="H70" s="3">
        <v>8</v>
      </c>
      <c r="I70" s="3">
        <v>5</v>
      </c>
      <c r="J70" s="3">
        <v>6</v>
      </c>
    </row>
    <row r="71" spans="1:10" x14ac:dyDescent="0.2">
      <c r="A71" s="3">
        <v>1</v>
      </c>
      <c r="B71" s="3">
        <v>69</v>
      </c>
      <c r="C71" s="3">
        <v>4</v>
      </c>
      <c r="D71" s="3">
        <v>4</v>
      </c>
      <c r="E71" s="3">
        <v>7</v>
      </c>
      <c r="F71" s="3">
        <v>2</v>
      </c>
      <c r="G71" s="3">
        <v>7</v>
      </c>
      <c r="H71" s="3">
        <v>7</v>
      </c>
      <c r="I71" s="3">
        <v>3</v>
      </c>
      <c r="J71" s="3">
        <v>7</v>
      </c>
    </row>
    <row r="72" spans="1:10" x14ac:dyDescent="0.2">
      <c r="A72" s="3">
        <v>1</v>
      </c>
      <c r="B72" s="3">
        <v>70</v>
      </c>
      <c r="C72" s="3">
        <v>9</v>
      </c>
      <c r="D72" s="3">
        <v>0</v>
      </c>
      <c r="E72" s="3">
        <v>3</v>
      </c>
      <c r="F72" s="3">
        <v>4</v>
      </c>
      <c r="G72" s="3">
        <v>1</v>
      </c>
      <c r="H72" s="3">
        <v>2</v>
      </c>
      <c r="I72" s="3">
        <v>2</v>
      </c>
      <c r="J72" s="3">
        <v>8</v>
      </c>
    </row>
    <row r="73" spans="1:10" x14ac:dyDescent="0.2">
      <c r="A73" s="3">
        <v>4</v>
      </c>
      <c r="B73" s="3">
        <v>71</v>
      </c>
      <c r="C73" s="3">
        <v>3</v>
      </c>
      <c r="D73" s="3">
        <v>4</v>
      </c>
      <c r="E73" s="3">
        <v>2</v>
      </c>
      <c r="F73" s="3">
        <v>2</v>
      </c>
      <c r="G73" s="3">
        <v>8</v>
      </c>
      <c r="H73" s="3">
        <v>2</v>
      </c>
      <c r="I73" s="3">
        <v>5</v>
      </c>
      <c r="J73" s="3">
        <v>3</v>
      </c>
    </row>
    <row r="74" spans="1:10" x14ac:dyDescent="0.2">
      <c r="A74" s="3">
        <v>1</v>
      </c>
      <c r="B74" s="3">
        <v>72</v>
      </c>
      <c r="C74" s="3">
        <v>2</v>
      </c>
      <c r="D74" s="3">
        <v>9</v>
      </c>
      <c r="E74" s="3">
        <v>9</v>
      </c>
      <c r="F74" s="3">
        <v>7</v>
      </c>
      <c r="G74" s="3">
        <v>5</v>
      </c>
      <c r="H74" s="3">
        <v>7</v>
      </c>
      <c r="I74" s="3">
        <v>2</v>
      </c>
      <c r="J74" s="3">
        <v>8</v>
      </c>
    </row>
    <row r="75" spans="1:10" x14ac:dyDescent="0.2">
      <c r="A75" s="3">
        <v>3</v>
      </c>
      <c r="B75" s="3">
        <v>73</v>
      </c>
      <c r="C75" s="3">
        <v>2</v>
      </c>
      <c r="D75" s="3">
        <v>2</v>
      </c>
      <c r="E75" s="3">
        <v>1</v>
      </c>
      <c r="F75" s="3">
        <v>2</v>
      </c>
      <c r="G75" s="3">
        <v>6</v>
      </c>
      <c r="H75" s="3">
        <v>6</v>
      </c>
      <c r="I75" s="3">
        <v>1</v>
      </c>
      <c r="J75" s="3">
        <v>5</v>
      </c>
    </row>
    <row r="76" spans="1:10" x14ac:dyDescent="0.2">
      <c r="A76" s="3">
        <v>4</v>
      </c>
      <c r="B76" s="3">
        <v>74</v>
      </c>
      <c r="C76" s="3">
        <v>5</v>
      </c>
      <c r="D76" s="3">
        <v>8</v>
      </c>
      <c r="E76" s="3">
        <v>10</v>
      </c>
      <c r="F76" s="3">
        <v>0</v>
      </c>
      <c r="G76" s="3">
        <v>8</v>
      </c>
      <c r="H76" s="3">
        <v>0</v>
      </c>
      <c r="I76" s="3">
        <v>9</v>
      </c>
      <c r="J76" s="3">
        <v>3</v>
      </c>
    </row>
    <row r="77" spans="1:10" x14ac:dyDescent="0.2">
      <c r="A77" s="3">
        <v>1</v>
      </c>
      <c r="B77" s="3">
        <v>75</v>
      </c>
      <c r="C77" s="3">
        <v>5</v>
      </c>
      <c r="D77" s="3">
        <v>9</v>
      </c>
      <c r="E77" s="3">
        <v>1</v>
      </c>
      <c r="F77" s="3">
        <v>2</v>
      </c>
      <c r="G77" s="3">
        <v>3</v>
      </c>
      <c r="H77" s="3">
        <v>4</v>
      </c>
      <c r="I77" s="3">
        <v>9</v>
      </c>
      <c r="J77" s="3">
        <v>1</v>
      </c>
    </row>
    <row r="78" spans="1:10" x14ac:dyDescent="0.2">
      <c r="A78" s="3">
        <v>4</v>
      </c>
      <c r="B78" s="3">
        <v>76</v>
      </c>
      <c r="C78" s="3">
        <v>9</v>
      </c>
      <c r="D78" s="3">
        <v>9</v>
      </c>
      <c r="E78" s="3">
        <v>2</v>
      </c>
      <c r="F78" s="3">
        <v>7</v>
      </c>
      <c r="G78" s="3">
        <v>4</v>
      </c>
      <c r="H78" s="3">
        <v>4</v>
      </c>
      <c r="I78" s="3">
        <v>4</v>
      </c>
      <c r="J78" s="3">
        <v>10</v>
      </c>
    </row>
    <row r="79" spans="1:10" x14ac:dyDescent="0.2">
      <c r="A79" s="3">
        <v>4</v>
      </c>
      <c r="B79" s="3">
        <v>77</v>
      </c>
      <c r="C79" s="3">
        <v>2</v>
      </c>
      <c r="D79" s="3">
        <v>0</v>
      </c>
      <c r="E79" s="3">
        <v>0</v>
      </c>
      <c r="F79" s="3">
        <v>0</v>
      </c>
      <c r="G79" s="3">
        <v>5</v>
      </c>
      <c r="H79" s="3">
        <v>6</v>
      </c>
      <c r="I79" s="3">
        <v>2</v>
      </c>
      <c r="J79" s="3">
        <v>2</v>
      </c>
    </row>
    <row r="80" spans="1:10" x14ac:dyDescent="0.2">
      <c r="A80" s="3">
        <v>4</v>
      </c>
      <c r="B80" s="3">
        <v>78</v>
      </c>
      <c r="C80" s="3">
        <v>7</v>
      </c>
      <c r="D80" s="3">
        <v>8</v>
      </c>
      <c r="E80" s="3">
        <v>6</v>
      </c>
      <c r="F80" s="3">
        <v>5</v>
      </c>
      <c r="G80" s="3">
        <v>5</v>
      </c>
      <c r="H80" s="3">
        <v>10</v>
      </c>
      <c r="I80" s="3">
        <v>2</v>
      </c>
      <c r="J80" s="3">
        <v>0</v>
      </c>
    </row>
    <row r="81" spans="1:10" x14ac:dyDescent="0.2">
      <c r="A81" s="3">
        <v>2</v>
      </c>
      <c r="B81" s="3">
        <v>79</v>
      </c>
      <c r="C81" s="3">
        <v>2</v>
      </c>
      <c r="D81" s="3">
        <v>4</v>
      </c>
      <c r="E81" s="3">
        <v>2</v>
      </c>
      <c r="F81" s="3">
        <v>3</v>
      </c>
      <c r="G81" s="3">
        <v>3</v>
      </c>
      <c r="H81" s="3">
        <v>5</v>
      </c>
      <c r="I81" s="3">
        <v>8</v>
      </c>
      <c r="J81" s="3">
        <v>6</v>
      </c>
    </row>
    <row r="82" spans="1:10" x14ac:dyDescent="0.2">
      <c r="A82" s="3">
        <v>4</v>
      </c>
      <c r="B82" s="3">
        <v>80</v>
      </c>
      <c r="C82" s="3">
        <v>0</v>
      </c>
      <c r="D82" s="3">
        <v>0</v>
      </c>
      <c r="E82" s="3">
        <v>2</v>
      </c>
      <c r="F82" s="3">
        <v>7</v>
      </c>
      <c r="G82" s="3">
        <v>8</v>
      </c>
      <c r="H82" s="3">
        <v>5</v>
      </c>
      <c r="I82" s="3">
        <v>8</v>
      </c>
      <c r="J82" s="3">
        <v>3</v>
      </c>
    </row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92FE-036F-46F3-80DE-1CF4FD8DA1A2}">
  <sheetPr codeName="Sheet33"/>
  <dimension ref="C3:F41"/>
  <sheetViews>
    <sheetView topLeftCell="D30" workbookViewId="0">
      <selection activeCell="E37" sqref="E37"/>
    </sheetView>
  </sheetViews>
  <sheetFormatPr defaultRowHeight="15" x14ac:dyDescent="0.25"/>
  <cols>
    <col min="1" max="3" width="9.140625" style="5"/>
    <col min="4" max="4" width="15" style="5" customWidth="1"/>
    <col min="5" max="5" width="13.85546875" style="5" customWidth="1"/>
    <col min="6" max="6" width="16.28515625" style="5" customWidth="1"/>
    <col min="7" max="7" width="15.85546875" style="5" customWidth="1"/>
    <col min="8" max="16384" width="9.140625" style="5"/>
  </cols>
  <sheetData>
    <row r="3" spans="3:6" x14ac:dyDescent="0.25">
      <c r="D3" s="5" t="s">
        <v>1241</v>
      </c>
    </row>
    <row r="4" spans="3:6" x14ac:dyDescent="0.25">
      <c r="C4" s="5" t="s">
        <v>1242</v>
      </c>
      <c r="D4" s="5" t="s">
        <v>23</v>
      </c>
      <c r="E4" s="5" t="s">
        <v>24</v>
      </c>
      <c r="F4" s="5" t="s">
        <v>26</v>
      </c>
    </row>
    <row r="5" spans="3:6" x14ac:dyDescent="0.25">
      <c r="C5" s="5" t="s">
        <v>1243</v>
      </c>
      <c r="D5" s="5" t="s">
        <v>27</v>
      </c>
      <c r="E5" s="5" t="s">
        <v>28</v>
      </c>
      <c r="F5" s="5" t="s">
        <v>1244</v>
      </c>
    </row>
    <row r="6" spans="3:6" x14ac:dyDescent="0.25">
      <c r="D6" s="5">
        <v>1</v>
      </c>
      <c r="E6" s="5">
        <v>1</v>
      </c>
      <c r="F6" s="5">
        <v>1</v>
      </c>
    </row>
    <row r="7" spans="3:6" x14ac:dyDescent="0.25">
      <c r="D7" s="5">
        <v>2</v>
      </c>
      <c r="E7" s="5">
        <v>2</v>
      </c>
      <c r="F7" s="5">
        <v>1</v>
      </c>
    </row>
    <row r="8" spans="3:6" x14ac:dyDescent="0.25">
      <c r="D8" s="5">
        <v>3</v>
      </c>
      <c r="E8" s="5">
        <v>3</v>
      </c>
      <c r="F8" s="5">
        <v>1</v>
      </c>
    </row>
    <row r="9" spans="3:6" x14ac:dyDescent="0.25">
      <c r="D9" s="5">
        <v>4</v>
      </c>
      <c r="E9" s="5">
        <v>4</v>
      </c>
      <c r="F9" s="5">
        <v>3</v>
      </c>
    </row>
    <row r="10" spans="3:6" x14ac:dyDescent="0.25">
      <c r="D10" s="5">
        <v>5</v>
      </c>
      <c r="E10" s="5">
        <v>5</v>
      </c>
      <c r="F10" s="5">
        <v>4</v>
      </c>
    </row>
    <row r="11" spans="3:6" x14ac:dyDescent="0.25">
      <c r="D11" s="5">
        <v>6</v>
      </c>
      <c r="E11" s="5">
        <v>6</v>
      </c>
      <c r="F11" s="5">
        <v>7</v>
      </c>
    </row>
    <row r="12" spans="3:6" x14ac:dyDescent="0.25">
      <c r="D12" s="5">
        <v>7</v>
      </c>
      <c r="E12" s="5">
        <v>7</v>
      </c>
      <c r="F12" s="5">
        <v>6</v>
      </c>
    </row>
    <row r="13" spans="3:6" x14ac:dyDescent="0.25">
      <c r="D13" s="5">
        <v>8</v>
      </c>
      <c r="E13" s="5">
        <v>8</v>
      </c>
      <c r="F13" s="5">
        <v>8</v>
      </c>
    </row>
    <row r="14" spans="3:6" x14ac:dyDescent="0.25">
      <c r="D14" s="5">
        <v>9</v>
      </c>
      <c r="E14" s="5">
        <v>9</v>
      </c>
      <c r="F14" s="5">
        <v>9</v>
      </c>
    </row>
    <row r="15" spans="3:6" x14ac:dyDescent="0.25">
      <c r="D15" s="5">
        <v>10</v>
      </c>
      <c r="E15" s="5">
        <v>10</v>
      </c>
      <c r="F15" s="5">
        <v>10</v>
      </c>
    </row>
    <row r="16" spans="3:6" x14ac:dyDescent="0.25">
      <c r="D16" s="5" t="s">
        <v>1245</v>
      </c>
    </row>
    <row r="17" spans="3:6" x14ac:dyDescent="0.25">
      <c r="C17" s="5" t="s">
        <v>1242</v>
      </c>
      <c r="D17" s="5" t="s">
        <v>23</v>
      </c>
      <c r="E17" s="5" t="s">
        <v>24</v>
      </c>
      <c r="F17" s="5" t="s">
        <v>26</v>
      </c>
    </row>
    <row r="18" spans="3:6" x14ac:dyDescent="0.25">
      <c r="C18" s="5" t="s">
        <v>1243</v>
      </c>
      <c r="D18" s="5" t="s">
        <v>27</v>
      </c>
      <c r="E18" s="5" t="s">
        <v>28</v>
      </c>
      <c r="F18" s="5" t="s">
        <v>30</v>
      </c>
    </row>
    <row r="19" spans="3:6" x14ac:dyDescent="0.25">
      <c r="D19" s="5">
        <v>1</v>
      </c>
      <c r="E19" s="5">
        <v>1</v>
      </c>
      <c r="F19" s="5">
        <v>1</v>
      </c>
    </row>
    <row r="20" spans="3:6" x14ac:dyDescent="0.25">
      <c r="D20" s="5">
        <v>2</v>
      </c>
      <c r="E20" s="5">
        <v>2</v>
      </c>
      <c r="F20" s="5">
        <v>1</v>
      </c>
    </row>
    <row r="21" spans="3:6" x14ac:dyDescent="0.25">
      <c r="D21" s="5">
        <v>3</v>
      </c>
      <c r="E21" s="5">
        <v>3</v>
      </c>
      <c r="F21" s="5">
        <v>2</v>
      </c>
    </row>
    <row r="22" spans="3:6" x14ac:dyDescent="0.25">
      <c r="D22" s="5">
        <v>4</v>
      </c>
      <c r="E22" s="5">
        <v>4</v>
      </c>
      <c r="F22" s="5">
        <v>2</v>
      </c>
    </row>
    <row r="23" spans="3:6" x14ac:dyDescent="0.25">
      <c r="D23" s="5">
        <v>5</v>
      </c>
      <c r="E23" s="5">
        <v>5</v>
      </c>
      <c r="F23" s="5">
        <v>4</v>
      </c>
    </row>
    <row r="24" spans="3:6" x14ac:dyDescent="0.25">
      <c r="D24" s="5">
        <v>6</v>
      </c>
      <c r="E24" s="5">
        <v>6</v>
      </c>
      <c r="F24" s="5">
        <v>5</v>
      </c>
    </row>
    <row r="25" spans="3:6" x14ac:dyDescent="0.25">
      <c r="D25" s="5">
        <v>7</v>
      </c>
      <c r="E25" s="5">
        <v>7</v>
      </c>
      <c r="F25" s="5">
        <v>5</v>
      </c>
    </row>
    <row r="26" spans="3:6" x14ac:dyDescent="0.25">
      <c r="D26" s="5">
        <v>8</v>
      </c>
      <c r="E26" s="5">
        <v>8</v>
      </c>
      <c r="F26" s="5">
        <v>7</v>
      </c>
    </row>
    <row r="27" spans="3:6" x14ac:dyDescent="0.25">
      <c r="D27" s="5">
        <v>9</v>
      </c>
      <c r="E27" s="5">
        <v>9</v>
      </c>
      <c r="F27" s="5">
        <v>9</v>
      </c>
    </row>
    <row r="28" spans="3:6" x14ac:dyDescent="0.25">
      <c r="D28" s="5">
        <v>10</v>
      </c>
      <c r="E28" s="5">
        <v>10</v>
      </c>
      <c r="F28" s="5">
        <v>10</v>
      </c>
    </row>
    <row r="30" spans="3:6" x14ac:dyDescent="0.25">
      <c r="D30" s="5" t="s">
        <v>1246</v>
      </c>
      <c r="E30" s="5" t="s">
        <v>24</v>
      </c>
      <c r="F30" s="5" t="s">
        <v>26</v>
      </c>
    </row>
    <row r="31" spans="3:6" x14ac:dyDescent="0.25">
      <c r="D31" s="5" t="s">
        <v>1247</v>
      </c>
      <c r="E31" s="5" t="s">
        <v>28</v>
      </c>
      <c r="F31" s="5" t="s">
        <v>30</v>
      </c>
    </row>
    <row r="32" spans="3:6" x14ac:dyDescent="0.25">
      <c r="E32" s="5">
        <v>1</v>
      </c>
      <c r="F32" s="5">
        <v>1</v>
      </c>
    </row>
    <row r="33" spans="5:6" x14ac:dyDescent="0.25">
      <c r="E33" s="5">
        <v>2</v>
      </c>
      <c r="F33" s="5">
        <v>1</v>
      </c>
    </row>
    <row r="34" spans="5:6" x14ac:dyDescent="0.25">
      <c r="E34" s="5">
        <v>3</v>
      </c>
      <c r="F34" s="5">
        <v>2</v>
      </c>
    </row>
    <row r="35" spans="5:6" x14ac:dyDescent="0.25">
      <c r="E35" s="5">
        <v>4</v>
      </c>
      <c r="F35" s="5">
        <v>2</v>
      </c>
    </row>
    <row r="36" spans="5:6" x14ac:dyDescent="0.25">
      <c r="E36" s="5">
        <v>5</v>
      </c>
      <c r="F36" s="5">
        <v>3</v>
      </c>
    </row>
    <row r="37" spans="5:6" x14ac:dyDescent="0.25">
      <c r="E37" s="5">
        <v>6</v>
      </c>
      <c r="F37" s="5">
        <v>5</v>
      </c>
    </row>
    <row r="38" spans="5:6" x14ac:dyDescent="0.25">
      <c r="E38" s="5">
        <v>7</v>
      </c>
      <c r="F38" s="5">
        <v>5</v>
      </c>
    </row>
    <row r="39" spans="5:6" x14ac:dyDescent="0.25">
      <c r="E39" s="5">
        <v>8</v>
      </c>
      <c r="F39" s="5">
        <v>7</v>
      </c>
    </row>
    <row r="40" spans="5:6" x14ac:dyDescent="0.25">
      <c r="E40" s="5">
        <v>9</v>
      </c>
      <c r="F40" s="5">
        <v>8</v>
      </c>
    </row>
    <row r="41" spans="5:6" x14ac:dyDescent="0.25">
      <c r="E41" s="5">
        <v>10</v>
      </c>
      <c r="F41" s="5">
        <v>10</v>
      </c>
    </row>
  </sheetData>
  <conditionalFormatting sqref="D6:D15">
    <cfRule type="dataBar" priority="9">
      <formula>MAX(IF(ISBLANK($D$6:$D$15), "", IF(ISERROR($D$6:$D$15), "", $D$6:$D$15)))</formula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{86F08234-7A01-4505-BE32-74D8EEB7E713}</x14:id>
        </ext>
      </extLst>
    </cfRule>
  </conditionalFormatting>
  <conditionalFormatting sqref="E6:E15">
    <cfRule type="dataBar" priority="8">
      <dataBar>
        <cfvo type="num" val="3"/>
        <cfvo type="num" val="8"/>
        <color rgb="FF638EC6"/>
      </dataBar>
    </cfRule>
  </conditionalFormatting>
  <conditionalFormatting sqref="F6:F15">
    <cfRule type="dataBar" priority="7">
      <dataBar>
        <cfvo type="percentile" val="20"/>
        <cfvo type="percentile" val="90"/>
        <color rgb="FF638EC6"/>
      </dataBar>
    </cfRule>
  </conditionalFormatting>
  <conditionalFormatting sqref="D19:D28">
    <cfRule type="colorScale" priority="6">
      <formula>MAX(IF(ISBLANK($D$19:$D$28), "", IF(ISERROR($D$19:$D$28), "", $D$19:$D$28)))</formula>
      <colorScale>
        <cfvo type="min"/>
        <cfvo type="max"/>
        <color theme="0"/>
        <color theme="3" tint="0.39997558519241921"/>
      </colorScale>
    </cfRule>
  </conditionalFormatting>
  <conditionalFormatting sqref="E19:E28">
    <cfRule type="colorScale" priority="4">
      <colorScale>
        <cfvo type="num" val="3"/>
        <cfvo type="num" val="8"/>
        <color theme="0"/>
        <color theme="3" tint="0.39997558519241921"/>
      </colorScale>
    </cfRule>
    <cfRule type="colorScale" priority="5">
      <formula>MAX(IF(ISBLANK($E$19:$E$28), "", IF(ISERROR($E$19:$E$28), "", $E$19:$E$28)))</formula>
      <colorScale>
        <cfvo type="min"/>
        <cfvo type="max"/>
        <color rgb="FFFFEF9C"/>
        <color rgb="FF63BE7B"/>
      </colorScale>
    </cfRule>
  </conditionalFormatting>
  <conditionalFormatting sqref="F19:F28">
    <cfRule type="colorScale" priority="3">
      <colorScale>
        <cfvo type="percentile" val="20"/>
        <cfvo type="percentile" val="80"/>
        <color theme="0"/>
        <color theme="3" tint="0.39997558519241921"/>
      </colorScale>
    </cfRule>
  </conditionalFormatting>
  <conditionalFormatting sqref="E32:E41">
    <cfRule type="iconSet" priority="1">
      <iconSet iconSet="3Arrows">
        <cfvo type="percentile" val="0"/>
        <cfvo type="num" val="4"/>
        <cfvo type="num" val="8"/>
      </iconSet>
    </cfRule>
  </conditionalFormatting>
  <conditionalFormatting sqref="F32:F41">
    <cfRule type="iconSet" priority="2">
      <iconSet iconSet="3Arrows">
        <cfvo type="percent" val="0"/>
        <cfvo type="percentile" val="20"/>
        <cfvo type="percentile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08234-7A01-4505-BE32-74D8EEB7E713}">
            <x14:dataBar direction="leftToRight" negativeBarColorSameAsPositive="1" axisPosition="none">
              <x14:cfvo type="min"/>
              <x14:cfvo type="max"/>
            </x14:dataBar>
          </x14:cfRule>
          <xm:sqref>D6:D15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A95C-C8A7-4CFA-AEA3-5AF29FC32809}">
  <sheetPr codeName="Sheet34"/>
  <dimension ref="C1:I11"/>
  <sheetViews>
    <sheetView workbookViewId="0"/>
  </sheetViews>
  <sheetFormatPr defaultRowHeight="15" x14ac:dyDescent="0.25"/>
  <cols>
    <col min="3" max="3" width="10.28515625" customWidth="1"/>
    <col min="4" max="4" width="10" customWidth="1"/>
    <col min="5" max="5" width="9.7109375" bestFit="1" customWidth="1"/>
  </cols>
  <sheetData>
    <row r="1" spans="3:9" ht="120" x14ac:dyDescent="0.25">
      <c r="C1" s="12" t="s">
        <v>292</v>
      </c>
      <c r="D1" s="12" t="s">
        <v>293</v>
      </c>
      <c r="E1" s="12" t="s">
        <v>1248</v>
      </c>
      <c r="F1" s="12"/>
      <c r="G1" s="12"/>
      <c r="H1" s="12"/>
      <c r="I1" s="12"/>
    </row>
    <row r="2" spans="3:9" x14ac:dyDescent="0.25">
      <c r="C2" t="s">
        <v>295</v>
      </c>
      <c r="D2" t="s">
        <v>295</v>
      </c>
      <c r="E2" s="8">
        <v>38869</v>
      </c>
    </row>
    <row r="3" spans="3:9" x14ac:dyDescent="0.25">
      <c r="C3" t="s">
        <v>296</v>
      </c>
      <c r="D3" t="s">
        <v>296</v>
      </c>
      <c r="E3" s="8">
        <f ca="1">TODAY()-1</f>
        <v>43733</v>
      </c>
      <c r="F3" s="11" t="s">
        <v>297</v>
      </c>
    </row>
    <row r="4" spans="3:9" x14ac:dyDescent="0.25">
      <c r="C4" t="s">
        <v>298</v>
      </c>
      <c r="D4" t="s">
        <v>298</v>
      </c>
      <c r="E4" s="8">
        <f ca="1">TODAY()-20</f>
        <v>43714</v>
      </c>
    </row>
    <row r="5" spans="3:9" x14ac:dyDescent="0.25">
      <c r="C5" t="s">
        <v>295</v>
      </c>
      <c r="D5" t="s">
        <v>295</v>
      </c>
      <c r="E5" s="8">
        <v>39217</v>
      </c>
    </row>
    <row r="6" spans="3:9" x14ac:dyDescent="0.25">
      <c r="C6" t="s">
        <v>300</v>
      </c>
      <c r="D6" t="s">
        <v>300</v>
      </c>
      <c r="E6" s="8">
        <v>38882</v>
      </c>
    </row>
    <row r="7" spans="3:9" x14ac:dyDescent="0.25">
      <c r="C7" t="s">
        <v>301</v>
      </c>
      <c r="D7" t="s">
        <v>301</v>
      </c>
      <c r="E7" s="8">
        <v>37655</v>
      </c>
    </row>
    <row r="8" spans="3:9" x14ac:dyDescent="0.25">
      <c r="C8" t="s">
        <v>302</v>
      </c>
      <c r="D8" t="s">
        <v>302</v>
      </c>
      <c r="E8" s="8">
        <v>38849</v>
      </c>
    </row>
    <row r="9" spans="3:9" x14ac:dyDescent="0.25">
      <c r="C9" t="s">
        <v>303</v>
      </c>
      <c r="D9" t="s">
        <v>303</v>
      </c>
      <c r="E9" s="8">
        <v>38520</v>
      </c>
    </row>
    <row r="10" spans="3:9" x14ac:dyDescent="0.25">
      <c r="C10" t="s">
        <v>304</v>
      </c>
      <c r="D10" t="s">
        <v>304</v>
      </c>
      <c r="E10" s="8">
        <v>38930</v>
      </c>
    </row>
    <row r="11" spans="3:9" x14ac:dyDescent="0.25">
      <c r="C11" t="s">
        <v>303</v>
      </c>
      <c r="D11" t="s">
        <v>303</v>
      </c>
      <c r="E11" s="8">
        <v>38597</v>
      </c>
    </row>
  </sheetData>
  <conditionalFormatting sqref="C2:C11">
    <cfRule type="duplicateValues" dxfId="6" priority="4"/>
  </conditionalFormatting>
  <conditionalFormatting sqref="D2:D11">
    <cfRule type="containsText" dxfId="5" priority="3" operator="containsText" text="Eric">
      <formula>NOT(ISERROR(SEARCH("Eric",D2)))</formula>
    </cfRule>
  </conditionalFormatting>
  <conditionalFormatting sqref="E2:E11">
    <cfRule type="timePeriod" dxfId="4" priority="1" timePeriod="yesterday">
      <formula>FLOOR(E2,1)=TODAY()-1</formula>
    </cfRule>
    <cfRule type="timePeriod" dxfId="3" priority="2" timePeriod="lastMonth">
      <formula>AND(MONTH(E2)=MONTH(EDATE(TODAY(),0-1)),YEAR(E2)=YEAR(EDATE(TODAY(),0-1)))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5B7F-B232-4DEC-B7E6-CB16E2C571D3}">
  <sheetPr codeName="Sheet35"/>
  <dimension ref="C3:D131"/>
  <sheetViews>
    <sheetView workbookViewId="0">
      <selection activeCell="E7" sqref="E7"/>
    </sheetView>
  </sheetViews>
  <sheetFormatPr defaultRowHeight="15" x14ac:dyDescent="0.25"/>
  <sheetData>
    <row r="3" spans="3:4" x14ac:dyDescent="0.25">
      <c r="C3" t="s">
        <v>1249</v>
      </c>
      <c r="D3" t="s">
        <v>1250</v>
      </c>
    </row>
    <row r="4" spans="3:4" x14ac:dyDescent="0.25">
      <c r="C4" t="s">
        <v>1251</v>
      </c>
      <c r="D4" t="s">
        <v>1251</v>
      </c>
    </row>
    <row r="5" spans="3:4" x14ac:dyDescent="0.25">
      <c r="C5" t="s">
        <v>1252</v>
      </c>
      <c r="D5" t="s">
        <v>1252</v>
      </c>
    </row>
    <row r="6" spans="3:4" x14ac:dyDescent="0.25">
      <c r="C6" t="s">
        <v>1253</v>
      </c>
      <c r="D6" t="s">
        <v>1253</v>
      </c>
    </row>
    <row r="7" spans="3:4" x14ac:dyDescent="0.25">
      <c r="C7" t="s">
        <v>1254</v>
      </c>
      <c r="D7" t="s">
        <v>1254</v>
      </c>
    </row>
    <row r="8" spans="3:4" x14ac:dyDescent="0.25">
      <c r="C8" t="s">
        <v>1255</v>
      </c>
      <c r="D8" t="s">
        <v>1255</v>
      </c>
    </row>
    <row r="9" spans="3:4" x14ac:dyDescent="0.25">
      <c r="C9" t="s">
        <v>1256</v>
      </c>
      <c r="D9" t="s">
        <v>1256</v>
      </c>
    </row>
    <row r="10" spans="3:4" x14ac:dyDescent="0.25">
      <c r="C10" t="s">
        <v>1257</v>
      </c>
      <c r="D10" t="s">
        <v>1257</v>
      </c>
    </row>
    <row r="11" spans="3:4" x14ac:dyDescent="0.25">
      <c r="C11" t="s">
        <v>1258</v>
      </c>
      <c r="D11" t="s">
        <v>1258</v>
      </c>
    </row>
    <row r="12" spans="3:4" x14ac:dyDescent="0.25">
      <c r="C12" t="s">
        <v>1259</v>
      </c>
      <c r="D12" t="s">
        <v>1259</v>
      </c>
    </row>
    <row r="13" spans="3:4" x14ac:dyDescent="0.25">
      <c r="C13" t="s">
        <v>1260</v>
      </c>
      <c r="D13" t="s">
        <v>1260</v>
      </c>
    </row>
    <row r="14" spans="3:4" x14ac:dyDescent="0.25">
      <c r="C14" t="s">
        <v>1261</v>
      </c>
      <c r="D14" t="s">
        <v>1261</v>
      </c>
    </row>
    <row r="15" spans="3:4" x14ac:dyDescent="0.25">
      <c r="C15" t="s">
        <v>1262</v>
      </c>
      <c r="D15" t="s">
        <v>1262</v>
      </c>
    </row>
    <row r="16" spans="3:4" x14ac:dyDescent="0.25">
      <c r="C16" t="s">
        <v>1263</v>
      </c>
      <c r="D16" t="s">
        <v>1263</v>
      </c>
    </row>
    <row r="17" spans="3:4" x14ac:dyDescent="0.25">
      <c r="C17" t="s">
        <v>1264</v>
      </c>
      <c r="D17" t="s">
        <v>1264</v>
      </c>
    </row>
    <row r="18" spans="3:4" x14ac:dyDescent="0.25">
      <c r="C18" t="s">
        <v>1265</v>
      </c>
      <c r="D18" t="s">
        <v>1265</v>
      </c>
    </row>
    <row r="19" spans="3:4" x14ac:dyDescent="0.25">
      <c r="C19" t="s">
        <v>1266</v>
      </c>
      <c r="D19" t="s">
        <v>1266</v>
      </c>
    </row>
    <row r="20" spans="3:4" x14ac:dyDescent="0.25">
      <c r="C20" t="s">
        <v>1267</v>
      </c>
      <c r="D20" t="s">
        <v>1267</v>
      </c>
    </row>
    <row r="21" spans="3:4" x14ac:dyDescent="0.25">
      <c r="C21" t="s">
        <v>1268</v>
      </c>
      <c r="D21" t="s">
        <v>1268</v>
      </c>
    </row>
    <row r="22" spans="3:4" x14ac:dyDescent="0.25">
      <c r="C22" t="s">
        <v>1269</v>
      </c>
      <c r="D22" t="s">
        <v>1269</v>
      </c>
    </row>
    <row r="23" spans="3:4" x14ac:dyDescent="0.25">
      <c r="C23" t="s">
        <v>1270</v>
      </c>
      <c r="D23" t="s">
        <v>1270</v>
      </c>
    </row>
    <row r="24" spans="3:4" x14ac:dyDescent="0.25">
      <c r="C24" t="s">
        <v>1271</v>
      </c>
      <c r="D24" t="s">
        <v>1271</v>
      </c>
    </row>
    <row r="25" spans="3:4" x14ac:dyDescent="0.25">
      <c r="C25" t="s">
        <v>1272</v>
      </c>
      <c r="D25" t="s">
        <v>1272</v>
      </c>
    </row>
    <row r="26" spans="3:4" x14ac:dyDescent="0.25">
      <c r="C26" t="s">
        <v>1273</v>
      </c>
      <c r="D26" t="s">
        <v>1274</v>
      </c>
    </row>
    <row r="27" spans="3:4" x14ac:dyDescent="0.25">
      <c r="C27" t="s">
        <v>1275</v>
      </c>
      <c r="D27" t="s">
        <v>1275</v>
      </c>
    </row>
    <row r="28" spans="3:4" x14ac:dyDescent="0.25">
      <c r="C28" t="s">
        <v>1276</v>
      </c>
      <c r="D28" t="s">
        <v>1276</v>
      </c>
    </row>
    <row r="29" spans="3:4" x14ac:dyDescent="0.25">
      <c r="C29" t="s">
        <v>1277</v>
      </c>
      <c r="D29" t="s">
        <v>1278</v>
      </c>
    </row>
    <row r="30" spans="3:4" x14ac:dyDescent="0.25">
      <c r="C30" t="s">
        <v>1279</v>
      </c>
      <c r="D30" t="s">
        <v>1279</v>
      </c>
    </row>
    <row r="31" spans="3:4" x14ac:dyDescent="0.25">
      <c r="C31" t="s">
        <v>1280</v>
      </c>
      <c r="D31" t="s">
        <v>1280</v>
      </c>
    </row>
    <row r="32" spans="3:4" x14ac:dyDescent="0.25">
      <c r="C32" t="s">
        <v>1281</v>
      </c>
      <c r="D32" t="s">
        <v>1281</v>
      </c>
    </row>
    <row r="33" spans="3:4" x14ac:dyDescent="0.25">
      <c r="C33" t="s">
        <v>1282</v>
      </c>
      <c r="D33" t="s">
        <v>1282</v>
      </c>
    </row>
    <row r="34" spans="3:4" x14ac:dyDescent="0.25">
      <c r="C34" t="s">
        <v>1283</v>
      </c>
      <c r="D34" t="s">
        <v>1283</v>
      </c>
    </row>
    <row r="35" spans="3:4" x14ac:dyDescent="0.25">
      <c r="C35" t="s">
        <v>1284</v>
      </c>
      <c r="D35" t="s">
        <v>1284</v>
      </c>
    </row>
    <row r="36" spans="3:4" x14ac:dyDescent="0.25">
      <c r="C36" t="s">
        <v>1285</v>
      </c>
      <c r="D36" t="s">
        <v>1285</v>
      </c>
    </row>
    <row r="37" spans="3:4" x14ac:dyDescent="0.25">
      <c r="C37" t="s">
        <v>1286</v>
      </c>
      <c r="D37" t="s">
        <v>1286</v>
      </c>
    </row>
    <row r="38" spans="3:4" x14ac:dyDescent="0.25">
      <c r="C38" t="s">
        <v>1287</v>
      </c>
      <c r="D38" t="s">
        <v>1287</v>
      </c>
    </row>
    <row r="39" spans="3:4" x14ac:dyDescent="0.25">
      <c r="C39" t="s">
        <v>1288</v>
      </c>
      <c r="D39" t="s">
        <v>1288</v>
      </c>
    </row>
    <row r="40" spans="3:4" x14ac:dyDescent="0.25">
      <c r="C40" t="s">
        <v>1289</v>
      </c>
      <c r="D40" t="s">
        <v>1289</v>
      </c>
    </row>
    <row r="41" spans="3:4" x14ac:dyDescent="0.25">
      <c r="C41" t="s">
        <v>1290</v>
      </c>
      <c r="D41" t="s">
        <v>1290</v>
      </c>
    </row>
    <row r="42" spans="3:4" x14ac:dyDescent="0.25">
      <c r="C42" t="s">
        <v>1291</v>
      </c>
      <c r="D42" t="s">
        <v>1291</v>
      </c>
    </row>
    <row r="43" spans="3:4" x14ac:dyDescent="0.25">
      <c r="C43" t="s">
        <v>1292</v>
      </c>
      <c r="D43" t="s">
        <v>1292</v>
      </c>
    </row>
    <row r="44" spans="3:4" x14ac:dyDescent="0.25">
      <c r="C44" t="s">
        <v>1293</v>
      </c>
      <c r="D44" t="s">
        <v>1293</v>
      </c>
    </row>
    <row r="45" spans="3:4" x14ac:dyDescent="0.25">
      <c r="C45" t="s">
        <v>1294</v>
      </c>
      <c r="D45" t="s">
        <v>1295</v>
      </c>
    </row>
    <row r="46" spans="3:4" x14ac:dyDescent="0.25">
      <c r="C46" t="s">
        <v>1295</v>
      </c>
      <c r="D46" t="s">
        <v>1296</v>
      </c>
    </row>
    <row r="47" spans="3:4" x14ac:dyDescent="0.25">
      <c r="C47" t="s">
        <v>1296</v>
      </c>
      <c r="D47" t="s">
        <v>1297</v>
      </c>
    </row>
    <row r="48" spans="3:4" x14ac:dyDescent="0.25">
      <c r="C48" t="s">
        <v>1297</v>
      </c>
      <c r="D48" t="s">
        <v>1298</v>
      </c>
    </row>
    <row r="49" spans="3:4" x14ac:dyDescent="0.25">
      <c r="C49" t="s">
        <v>1298</v>
      </c>
      <c r="D49" t="s">
        <v>1299</v>
      </c>
    </row>
    <row r="50" spans="3:4" x14ac:dyDescent="0.25">
      <c r="C50" t="s">
        <v>1299</v>
      </c>
      <c r="D50" t="s">
        <v>1300</v>
      </c>
    </row>
    <row r="51" spans="3:4" x14ac:dyDescent="0.25">
      <c r="C51" t="s">
        <v>1300</v>
      </c>
      <c r="D51" t="s">
        <v>1301</v>
      </c>
    </row>
    <row r="52" spans="3:4" x14ac:dyDescent="0.25">
      <c r="C52" t="s">
        <v>1301</v>
      </c>
      <c r="D52" t="s">
        <v>1302</v>
      </c>
    </row>
    <row r="53" spans="3:4" x14ac:dyDescent="0.25">
      <c r="C53" t="s">
        <v>1302</v>
      </c>
      <c r="D53" t="s">
        <v>1303</v>
      </c>
    </row>
    <row r="54" spans="3:4" x14ac:dyDescent="0.25">
      <c r="C54" t="s">
        <v>1304</v>
      </c>
      <c r="D54" t="s">
        <v>1304</v>
      </c>
    </row>
    <row r="55" spans="3:4" x14ac:dyDescent="0.25">
      <c r="C55" t="s">
        <v>1305</v>
      </c>
      <c r="D55" t="s">
        <v>1305</v>
      </c>
    </row>
    <row r="56" spans="3:4" x14ac:dyDescent="0.25">
      <c r="C56" t="s">
        <v>1306</v>
      </c>
      <c r="D56" t="s">
        <v>1306</v>
      </c>
    </row>
    <row r="57" spans="3:4" x14ac:dyDescent="0.25">
      <c r="C57" t="s">
        <v>1307</v>
      </c>
      <c r="D57" t="s">
        <v>1307</v>
      </c>
    </row>
    <row r="58" spans="3:4" x14ac:dyDescent="0.25">
      <c r="C58" t="s">
        <v>1308</v>
      </c>
      <c r="D58" t="s">
        <v>1308</v>
      </c>
    </row>
    <row r="59" spans="3:4" x14ac:dyDescent="0.25">
      <c r="C59" t="s">
        <v>1309</v>
      </c>
      <c r="D59" t="s">
        <v>1309</v>
      </c>
    </row>
    <row r="60" spans="3:4" x14ac:dyDescent="0.25">
      <c r="C60" t="s">
        <v>1310</v>
      </c>
      <c r="D60" t="s">
        <v>1310</v>
      </c>
    </row>
    <row r="61" spans="3:4" x14ac:dyDescent="0.25">
      <c r="C61" t="s">
        <v>1311</v>
      </c>
      <c r="D61" t="s">
        <v>1312</v>
      </c>
    </row>
    <row r="62" spans="3:4" x14ac:dyDescent="0.25">
      <c r="C62" t="s">
        <v>1312</v>
      </c>
      <c r="D62" t="s">
        <v>1313</v>
      </c>
    </row>
    <row r="63" spans="3:4" x14ac:dyDescent="0.25">
      <c r="C63" t="s">
        <v>1313</v>
      </c>
      <c r="D63" t="s">
        <v>1314</v>
      </c>
    </row>
    <row r="64" spans="3:4" x14ac:dyDescent="0.25">
      <c r="C64" t="s">
        <v>1314</v>
      </c>
      <c r="D64" t="s">
        <v>1315</v>
      </c>
    </row>
    <row r="65" spans="3:4" x14ac:dyDescent="0.25">
      <c r="C65" t="s">
        <v>1315</v>
      </c>
      <c r="D65" t="s">
        <v>1316</v>
      </c>
    </row>
    <row r="66" spans="3:4" x14ac:dyDescent="0.25">
      <c r="C66" t="s">
        <v>1316</v>
      </c>
      <c r="D66" t="s">
        <v>1317</v>
      </c>
    </row>
    <row r="67" spans="3:4" x14ac:dyDescent="0.25">
      <c r="C67" t="s">
        <v>1317</v>
      </c>
      <c r="D67" t="s">
        <v>1318</v>
      </c>
    </row>
    <row r="68" spans="3:4" x14ac:dyDescent="0.25">
      <c r="C68" t="s">
        <v>1318</v>
      </c>
      <c r="D68" t="s">
        <v>1319</v>
      </c>
    </row>
    <row r="69" spans="3:4" x14ac:dyDescent="0.25">
      <c r="C69" t="s">
        <v>1319</v>
      </c>
      <c r="D69" t="s">
        <v>1320</v>
      </c>
    </row>
    <row r="70" spans="3:4" x14ac:dyDescent="0.25">
      <c r="C70" t="s">
        <v>1320</v>
      </c>
      <c r="D70" t="s">
        <v>1321</v>
      </c>
    </row>
    <row r="71" spans="3:4" x14ac:dyDescent="0.25">
      <c r="C71" t="s">
        <v>1321</v>
      </c>
      <c r="D71" t="s">
        <v>1322</v>
      </c>
    </row>
    <row r="72" spans="3:4" x14ac:dyDescent="0.25">
      <c r="C72" t="s">
        <v>1322</v>
      </c>
      <c r="D72" t="s">
        <v>1323</v>
      </c>
    </row>
    <row r="73" spans="3:4" x14ac:dyDescent="0.25">
      <c r="C73" t="s">
        <v>1323</v>
      </c>
      <c r="D73" t="s">
        <v>1324</v>
      </c>
    </row>
    <row r="74" spans="3:4" x14ac:dyDescent="0.25">
      <c r="C74" t="s">
        <v>1324</v>
      </c>
      <c r="D74" t="s">
        <v>1325</v>
      </c>
    </row>
    <row r="75" spans="3:4" x14ac:dyDescent="0.25">
      <c r="C75" t="s">
        <v>1325</v>
      </c>
      <c r="D75" t="s">
        <v>1326</v>
      </c>
    </row>
    <row r="76" spans="3:4" x14ac:dyDescent="0.25">
      <c r="C76" t="s">
        <v>1326</v>
      </c>
      <c r="D76" t="s">
        <v>1327</v>
      </c>
    </row>
    <row r="77" spans="3:4" x14ac:dyDescent="0.25">
      <c r="C77" t="s">
        <v>1327</v>
      </c>
      <c r="D77" t="s">
        <v>1328</v>
      </c>
    </row>
    <row r="78" spans="3:4" x14ac:dyDescent="0.25">
      <c r="C78" t="s">
        <v>1328</v>
      </c>
      <c r="D78" t="s">
        <v>1329</v>
      </c>
    </row>
    <row r="79" spans="3:4" x14ac:dyDescent="0.25">
      <c r="C79" t="s">
        <v>1329</v>
      </c>
      <c r="D79" t="s">
        <v>1330</v>
      </c>
    </row>
    <row r="80" spans="3:4" x14ac:dyDescent="0.25">
      <c r="C80" t="s">
        <v>1330</v>
      </c>
      <c r="D80" t="s">
        <v>1331</v>
      </c>
    </row>
    <row r="81" spans="3:4" x14ac:dyDescent="0.25">
      <c r="C81" t="s">
        <v>1331</v>
      </c>
      <c r="D81" t="s">
        <v>1332</v>
      </c>
    </row>
    <row r="82" spans="3:4" x14ac:dyDescent="0.25">
      <c r="C82" t="s">
        <v>1332</v>
      </c>
      <c r="D82" t="s">
        <v>1333</v>
      </c>
    </row>
    <row r="83" spans="3:4" x14ac:dyDescent="0.25">
      <c r="C83" t="s">
        <v>1333</v>
      </c>
      <c r="D83" t="s">
        <v>1334</v>
      </c>
    </row>
    <row r="84" spans="3:4" x14ac:dyDescent="0.25">
      <c r="C84" t="s">
        <v>1334</v>
      </c>
      <c r="D84" t="s">
        <v>1335</v>
      </c>
    </row>
    <row r="85" spans="3:4" x14ac:dyDescent="0.25">
      <c r="C85" t="s">
        <v>1335</v>
      </c>
      <c r="D85" t="s">
        <v>1336</v>
      </c>
    </row>
    <row r="86" spans="3:4" x14ac:dyDescent="0.25">
      <c r="C86" t="s">
        <v>1336</v>
      </c>
      <c r="D86" t="s">
        <v>1337</v>
      </c>
    </row>
    <row r="87" spans="3:4" x14ac:dyDescent="0.25">
      <c r="C87" t="s">
        <v>1337</v>
      </c>
      <c r="D87" t="s">
        <v>1338</v>
      </c>
    </row>
    <row r="88" spans="3:4" x14ac:dyDescent="0.25">
      <c r="C88" t="s">
        <v>1338</v>
      </c>
      <c r="D88" t="s">
        <v>1339</v>
      </c>
    </row>
    <row r="89" spans="3:4" x14ac:dyDescent="0.25">
      <c r="C89" t="s">
        <v>1339</v>
      </c>
      <c r="D89" t="s">
        <v>1340</v>
      </c>
    </row>
    <row r="90" spans="3:4" x14ac:dyDescent="0.25">
      <c r="C90" t="s">
        <v>1340</v>
      </c>
      <c r="D90" t="s">
        <v>1341</v>
      </c>
    </row>
    <row r="91" spans="3:4" x14ac:dyDescent="0.25">
      <c r="C91" t="s">
        <v>1341</v>
      </c>
      <c r="D91" t="s">
        <v>1342</v>
      </c>
    </row>
    <row r="92" spans="3:4" x14ac:dyDescent="0.25">
      <c r="C92" t="s">
        <v>1342</v>
      </c>
      <c r="D92" t="s">
        <v>1343</v>
      </c>
    </row>
    <row r="93" spans="3:4" x14ac:dyDescent="0.25">
      <c r="C93" t="s">
        <v>1343</v>
      </c>
      <c r="D93" t="s">
        <v>1344</v>
      </c>
    </row>
    <row r="94" spans="3:4" x14ac:dyDescent="0.25">
      <c r="C94" t="s">
        <v>1344</v>
      </c>
      <c r="D94" t="s">
        <v>1345</v>
      </c>
    </row>
    <row r="95" spans="3:4" x14ac:dyDescent="0.25">
      <c r="C95" t="s">
        <v>1345</v>
      </c>
      <c r="D95" t="s">
        <v>1346</v>
      </c>
    </row>
    <row r="96" spans="3:4" x14ac:dyDescent="0.25">
      <c r="C96" t="s">
        <v>1347</v>
      </c>
      <c r="D96" t="s">
        <v>1348</v>
      </c>
    </row>
    <row r="97" spans="3:4" x14ac:dyDescent="0.25">
      <c r="C97" t="s">
        <v>1348</v>
      </c>
      <c r="D97" t="s">
        <v>1349</v>
      </c>
    </row>
    <row r="98" spans="3:4" x14ac:dyDescent="0.25">
      <c r="C98" t="s">
        <v>1349</v>
      </c>
      <c r="D98" t="s">
        <v>1350</v>
      </c>
    </row>
    <row r="99" spans="3:4" x14ac:dyDescent="0.25">
      <c r="C99" t="s">
        <v>1350</v>
      </c>
      <c r="D99" t="s">
        <v>1351</v>
      </c>
    </row>
    <row r="100" spans="3:4" x14ac:dyDescent="0.25">
      <c r="C100" t="s">
        <v>1351</v>
      </c>
      <c r="D100" t="s">
        <v>1352</v>
      </c>
    </row>
    <row r="101" spans="3:4" x14ac:dyDescent="0.25">
      <c r="C101" t="s">
        <v>1352</v>
      </c>
      <c r="D101" t="s">
        <v>1353</v>
      </c>
    </row>
    <row r="102" spans="3:4" x14ac:dyDescent="0.25">
      <c r="C102" t="s">
        <v>1353</v>
      </c>
      <c r="D102" t="s">
        <v>1354</v>
      </c>
    </row>
    <row r="103" spans="3:4" x14ac:dyDescent="0.25">
      <c r="C103" t="s">
        <v>1354</v>
      </c>
      <c r="D103" t="s">
        <v>1355</v>
      </c>
    </row>
    <row r="104" spans="3:4" x14ac:dyDescent="0.25">
      <c r="C104" t="s">
        <v>1355</v>
      </c>
      <c r="D104" t="s">
        <v>1356</v>
      </c>
    </row>
    <row r="105" spans="3:4" x14ac:dyDescent="0.25">
      <c r="C105" t="s">
        <v>1356</v>
      </c>
      <c r="D105" t="s">
        <v>1357</v>
      </c>
    </row>
    <row r="106" spans="3:4" x14ac:dyDescent="0.25">
      <c r="C106" t="s">
        <v>1357</v>
      </c>
      <c r="D106" t="s">
        <v>1358</v>
      </c>
    </row>
    <row r="107" spans="3:4" x14ac:dyDescent="0.25">
      <c r="C107" t="s">
        <v>1358</v>
      </c>
      <c r="D107" t="s">
        <v>1359</v>
      </c>
    </row>
    <row r="108" spans="3:4" x14ac:dyDescent="0.25">
      <c r="C108" t="s">
        <v>1359</v>
      </c>
      <c r="D108" t="s">
        <v>1360</v>
      </c>
    </row>
    <row r="109" spans="3:4" x14ac:dyDescent="0.25">
      <c r="C109" t="s">
        <v>1360</v>
      </c>
      <c r="D109" t="s">
        <v>1361</v>
      </c>
    </row>
    <row r="110" spans="3:4" x14ac:dyDescent="0.25">
      <c r="C110" t="s">
        <v>1361</v>
      </c>
      <c r="D110" t="s">
        <v>1362</v>
      </c>
    </row>
    <row r="111" spans="3:4" x14ac:dyDescent="0.25">
      <c r="C111" t="s">
        <v>1362</v>
      </c>
      <c r="D111" t="s">
        <v>1363</v>
      </c>
    </row>
    <row r="112" spans="3:4" x14ac:dyDescent="0.25">
      <c r="C112" t="s">
        <v>1363</v>
      </c>
      <c r="D112" t="s">
        <v>1364</v>
      </c>
    </row>
    <row r="113" spans="3:4" x14ac:dyDescent="0.25">
      <c r="C113" t="s">
        <v>1364</v>
      </c>
      <c r="D113" t="s">
        <v>1365</v>
      </c>
    </row>
    <row r="114" spans="3:4" x14ac:dyDescent="0.25">
      <c r="C114" t="s">
        <v>1365</v>
      </c>
      <c r="D114" t="s">
        <v>1366</v>
      </c>
    </row>
    <row r="115" spans="3:4" x14ac:dyDescent="0.25">
      <c r="C115" t="s">
        <v>1366</v>
      </c>
      <c r="D115" t="s">
        <v>1367</v>
      </c>
    </row>
    <row r="116" spans="3:4" x14ac:dyDescent="0.25">
      <c r="C116" t="s">
        <v>1367</v>
      </c>
      <c r="D116" t="s">
        <v>1368</v>
      </c>
    </row>
    <row r="117" spans="3:4" x14ac:dyDescent="0.25">
      <c r="C117" t="s">
        <v>1368</v>
      </c>
      <c r="D117" t="s">
        <v>1369</v>
      </c>
    </row>
    <row r="118" spans="3:4" x14ac:dyDescent="0.25">
      <c r="C118" t="s">
        <v>1370</v>
      </c>
      <c r="D118" t="s">
        <v>1371</v>
      </c>
    </row>
    <row r="119" spans="3:4" x14ac:dyDescent="0.25">
      <c r="C119" t="s">
        <v>1369</v>
      </c>
      <c r="D119" t="s">
        <v>1372</v>
      </c>
    </row>
    <row r="120" spans="3:4" x14ac:dyDescent="0.25">
      <c r="C120" t="s">
        <v>1371</v>
      </c>
      <c r="D120" t="s">
        <v>1373</v>
      </c>
    </row>
    <row r="121" spans="3:4" x14ac:dyDescent="0.25">
      <c r="C121" t="s">
        <v>1372</v>
      </c>
      <c r="D121" t="s">
        <v>1374</v>
      </c>
    </row>
    <row r="122" spans="3:4" x14ac:dyDescent="0.25">
      <c r="C122" t="s">
        <v>1375</v>
      </c>
      <c r="D122" t="s">
        <v>1376</v>
      </c>
    </row>
    <row r="123" spans="3:4" x14ac:dyDescent="0.25">
      <c r="C123" t="s">
        <v>1373</v>
      </c>
      <c r="D123" t="s">
        <v>1377</v>
      </c>
    </row>
    <row r="124" spans="3:4" x14ac:dyDescent="0.25">
      <c r="C124" t="s">
        <v>1376</v>
      </c>
      <c r="D124" t="s">
        <v>1378</v>
      </c>
    </row>
    <row r="125" spans="3:4" x14ac:dyDescent="0.25">
      <c r="C125" t="s">
        <v>1379</v>
      </c>
      <c r="D125" t="s">
        <v>1380</v>
      </c>
    </row>
    <row r="126" spans="3:4" x14ac:dyDescent="0.25">
      <c r="C126" t="s">
        <v>1378</v>
      </c>
      <c r="D126" t="s">
        <v>1381</v>
      </c>
    </row>
    <row r="127" spans="3:4" x14ac:dyDescent="0.25">
      <c r="C127" t="s">
        <v>1380</v>
      </c>
      <c r="D127" t="s">
        <v>1382</v>
      </c>
    </row>
    <row r="128" spans="3:4" x14ac:dyDescent="0.25">
      <c r="C128" t="s">
        <v>1383</v>
      </c>
      <c r="D128" t="s">
        <v>1384</v>
      </c>
    </row>
    <row r="129" spans="3:3" x14ac:dyDescent="0.25">
      <c r="C129" t="s">
        <v>1381</v>
      </c>
    </row>
    <row r="130" spans="3:3" x14ac:dyDescent="0.25">
      <c r="C130" t="s">
        <v>1385</v>
      </c>
    </row>
    <row r="131" spans="3:3" x14ac:dyDescent="0.25">
      <c r="C131" t="s">
        <v>1384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2C04-ADDD-4B79-85F7-BF31274219C7}">
  <sheetPr codeName="Sheet36"/>
  <dimension ref="D4:D30"/>
  <sheetViews>
    <sheetView topLeftCell="A10" workbookViewId="0">
      <selection activeCell="D4" sqref="D4:D30"/>
    </sheetView>
  </sheetViews>
  <sheetFormatPr defaultRowHeight="15" x14ac:dyDescent="0.25"/>
  <sheetData>
    <row r="4" spans="4:4" x14ac:dyDescent="0.25">
      <c r="D4">
        <v>45</v>
      </c>
    </row>
    <row r="5" spans="4:4" x14ac:dyDescent="0.25">
      <c r="D5">
        <v>55</v>
      </c>
    </row>
    <row r="6" spans="4:4" x14ac:dyDescent="0.25">
      <c r="D6">
        <v>65</v>
      </c>
    </row>
    <row r="7" spans="4:4" x14ac:dyDescent="0.25">
      <c r="D7">
        <v>75</v>
      </c>
    </row>
    <row r="8" spans="4:4" x14ac:dyDescent="0.25">
      <c r="D8">
        <v>85</v>
      </c>
    </row>
    <row r="9" spans="4:4" x14ac:dyDescent="0.25">
      <c r="D9">
        <v>95</v>
      </c>
    </row>
    <row r="10" spans="4:4" x14ac:dyDescent="0.25">
      <c r="D10">
        <v>105</v>
      </c>
    </row>
    <row r="11" spans="4:4" x14ac:dyDescent="0.25">
      <c r="D11">
        <v>115</v>
      </c>
    </row>
    <row r="12" spans="4:4" x14ac:dyDescent="0.25">
      <c r="D12">
        <v>125</v>
      </c>
    </row>
    <row r="13" spans="4:4" x14ac:dyDescent="0.25">
      <c r="D13">
        <v>135</v>
      </c>
    </row>
    <row r="14" spans="4:4" x14ac:dyDescent="0.25">
      <c r="D14">
        <v>145</v>
      </c>
    </row>
    <row r="15" spans="4:4" x14ac:dyDescent="0.25">
      <c r="D15">
        <v>155</v>
      </c>
    </row>
    <row r="16" spans="4:4" x14ac:dyDescent="0.25">
      <c r="D16">
        <v>165</v>
      </c>
    </row>
    <row r="17" spans="4:4" x14ac:dyDescent="0.25">
      <c r="D17">
        <v>175</v>
      </c>
    </row>
    <row r="18" spans="4:4" x14ac:dyDescent="0.25">
      <c r="D18">
        <v>185</v>
      </c>
    </row>
    <row r="19" spans="4:4" x14ac:dyDescent="0.25">
      <c r="D19">
        <v>195</v>
      </c>
    </row>
    <row r="20" spans="4:4" x14ac:dyDescent="0.25">
      <c r="D20">
        <v>205</v>
      </c>
    </row>
    <row r="21" spans="4:4" x14ac:dyDescent="0.25">
      <c r="D21">
        <v>215</v>
      </c>
    </row>
    <row r="22" spans="4:4" x14ac:dyDescent="0.25">
      <c r="D22">
        <v>225</v>
      </c>
    </row>
    <row r="23" spans="4:4" x14ac:dyDescent="0.25">
      <c r="D23">
        <v>235</v>
      </c>
    </row>
    <row r="24" spans="4:4" x14ac:dyDescent="0.25">
      <c r="D24">
        <v>245</v>
      </c>
    </row>
    <row r="25" spans="4:4" x14ac:dyDescent="0.25">
      <c r="D25">
        <v>255</v>
      </c>
    </row>
    <row r="26" spans="4:4" x14ac:dyDescent="0.25">
      <c r="D26">
        <v>265</v>
      </c>
    </row>
    <row r="27" spans="4:4" x14ac:dyDescent="0.25">
      <c r="D27">
        <v>275</v>
      </c>
    </row>
    <row r="28" spans="4:4" x14ac:dyDescent="0.25">
      <c r="D28">
        <v>285</v>
      </c>
    </row>
    <row r="29" spans="4:4" x14ac:dyDescent="0.25">
      <c r="D29">
        <v>295</v>
      </c>
    </row>
    <row r="30" spans="4:4" x14ac:dyDescent="0.25">
      <c r="D30">
        <v>305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B1F4-14AE-4761-ADF9-738EF947A955}">
  <sheetPr codeName="Sheet37"/>
  <dimension ref="C3:D63"/>
  <sheetViews>
    <sheetView topLeftCell="A2" workbookViewId="0">
      <selection activeCell="G19" sqref="G19"/>
    </sheetView>
  </sheetViews>
  <sheetFormatPr defaultRowHeight="12.75" x14ac:dyDescent="0.2"/>
  <cols>
    <col min="1" max="16384" width="9.140625" style="3"/>
  </cols>
  <sheetData>
    <row r="3" spans="3:4" x14ac:dyDescent="0.2">
      <c r="C3" s="3" t="s">
        <v>1386</v>
      </c>
      <c r="D3" s="3" t="s">
        <v>1387</v>
      </c>
    </row>
    <row r="4" spans="3:4" x14ac:dyDescent="0.2">
      <c r="C4" s="3">
        <v>1</v>
      </c>
      <c r="D4" s="3">
        <v>54</v>
      </c>
    </row>
    <row r="5" spans="3:4" x14ac:dyDescent="0.2">
      <c r="C5" s="3">
        <v>2</v>
      </c>
      <c r="D5" s="3">
        <v>79</v>
      </c>
    </row>
    <row r="6" spans="3:4" x14ac:dyDescent="0.2">
      <c r="C6" s="3">
        <v>3</v>
      </c>
      <c r="D6" s="3">
        <v>82</v>
      </c>
    </row>
    <row r="7" spans="3:4" x14ac:dyDescent="0.2">
      <c r="C7" s="3">
        <v>4</v>
      </c>
      <c r="D7" s="3">
        <v>97</v>
      </c>
    </row>
    <row r="8" spans="3:4" x14ac:dyDescent="0.2">
      <c r="C8" s="3">
        <v>5</v>
      </c>
      <c r="D8" s="3">
        <v>90</v>
      </c>
    </row>
    <row r="9" spans="3:4" x14ac:dyDescent="0.2">
      <c r="C9" s="3">
        <v>6</v>
      </c>
      <c r="D9" s="3">
        <v>90</v>
      </c>
    </row>
    <row r="10" spans="3:4" x14ac:dyDescent="0.2">
      <c r="C10" s="3">
        <v>7</v>
      </c>
      <c r="D10" s="3">
        <v>59</v>
      </c>
    </row>
    <row r="11" spans="3:4" x14ac:dyDescent="0.2">
      <c r="C11" s="3">
        <v>8</v>
      </c>
      <c r="D11" s="3">
        <v>61</v>
      </c>
    </row>
    <row r="12" spans="3:4" x14ac:dyDescent="0.2">
      <c r="C12" s="3">
        <v>9</v>
      </c>
      <c r="D12" s="3">
        <v>63</v>
      </c>
    </row>
    <row r="13" spans="3:4" x14ac:dyDescent="0.2">
      <c r="C13" s="3">
        <v>10</v>
      </c>
      <c r="D13" s="3">
        <v>91</v>
      </c>
    </row>
    <row r="14" spans="3:4" x14ac:dyDescent="0.2">
      <c r="C14" s="3">
        <v>11</v>
      </c>
      <c r="D14" s="3">
        <v>93</v>
      </c>
    </row>
    <row r="15" spans="3:4" x14ac:dyDescent="0.2">
      <c r="C15" s="3">
        <v>12</v>
      </c>
      <c r="D15" s="3">
        <v>87</v>
      </c>
    </row>
    <row r="16" spans="3:4" x14ac:dyDescent="0.2">
      <c r="C16" s="3">
        <v>13</v>
      </c>
      <c r="D16" s="3">
        <v>55</v>
      </c>
    </row>
    <row r="17" spans="3:4" x14ac:dyDescent="0.2">
      <c r="C17" s="3">
        <v>14</v>
      </c>
      <c r="D17" s="3">
        <v>65</v>
      </c>
    </row>
    <row r="18" spans="3:4" x14ac:dyDescent="0.2">
      <c r="C18" s="3">
        <v>15</v>
      </c>
      <c r="D18" s="3">
        <v>69</v>
      </c>
    </row>
    <row r="19" spans="3:4" x14ac:dyDescent="0.2">
      <c r="C19" s="3">
        <v>16</v>
      </c>
      <c r="D19" s="3">
        <v>55</v>
      </c>
    </row>
    <row r="20" spans="3:4" x14ac:dyDescent="0.2">
      <c r="C20" s="3">
        <v>17</v>
      </c>
      <c r="D20" s="3">
        <v>55</v>
      </c>
    </row>
    <row r="21" spans="3:4" x14ac:dyDescent="0.2">
      <c r="C21" s="3">
        <v>18</v>
      </c>
      <c r="D21" s="3">
        <v>54</v>
      </c>
    </row>
    <row r="22" spans="3:4" x14ac:dyDescent="0.2">
      <c r="C22" s="3">
        <v>19</v>
      </c>
      <c r="D22" s="3">
        <v>68</v>
      </c>
    </row>
    <row r="23" spans="3:4" x14ac:dyDescent="0.2">
      <c r="C23" s="3">
        <v>20</v>
      </c>
      <c r="D23" s="3">
        <v>83</v>
      </c>
    </row>
    <row r="24" spans="3:4" x14ac:dyDescent="0.2">
      <c r="C24" s="3">
        <v>21</v>
      </c>
      <c r="D24" s="3">
        <v>70</v>
      </c>
    </row>
    <row r="25" spans="3:4" x14ac:dyDescent="0.2">
      <c r="C25" s="3">
        <v>22</v>
      </c>
      <c r="D25" s="3">
        <v>73</v>
      </c>
    </row>
    <row r="26" spans="3:4" x14ac:dyDescent="0.2">
      <c r="C26" s="3">
        <v>23</v>
      </c>
      <c r="D26" s="3">
        <v>70</v>
      </c>
    </row>
    <row r="27" spans="3:4" x14ac:dyDescent="0.2">
      <c r="C27" s="3">
        <v>24</v>
      </c>
      <c r="D27" s="3">
        <v>59</v>
      </c>
    </row>
    <row r="28" spans="3:4" x14ac:dyDescent="0.2">
      <c r="C28" s="3">
        <v>25</v>
      </c>
      <c r="D28" s="3">
        <v>87</v>
      </c>
    </row>
    <row r="29" spans="3:4" x14ac:dyDescent="0.2">
      <c r="C29" s="3">
        <v>26</v>
      </c>
      <c r="D29" s="3">
        <v>68</v>
      </c>
    </row>
    <row r="30" spans="3:4" x14ac:dyDescent="0.2">
      <c r="C30" s="3">
        <v>27</v>
      </c>
      <c r="D30" s="3">
        <v>57</v>
      </c>
    </row>
    <row r="31" spans="3:4" x14ac:dyDescent="0.2">
      <c r="C31" s="3">
        <v>28</v>
      </c>
      <c r="D31" s="3">
        <v>65</v>
      </c>
    </row>
    <row r="32" spans="3:4" x14ac:dyDescent="0.2">
      <c r="C32" s="3">
        <v>29</v>
      </c>
      <c r="D32" s="3">
        <v>74</v>
      </c>
    </row>
    <row r="33" spans="3:4" x14ac:dyDescent="0.2">
      <c r="C33" s="3">
        <v>30</v>
      </c>
      <c r="D33" s="3">
        <v>51</v>
      </c>
    </row>
    <row r="34" spans="3:4" x14ac:dyDescent="0.2">
      <c r="C34" s="3">
        <v>31</v>
      </c>
      <c r="D34" s="3">
        <v>82</v>
      </c>
    </row>
    <row r="35" spans="3:4" x14ac:dyDescent="0.2">
      <c r="C35" s="3">
        <v>32</v>
      </c>
      <c r="D35" s="3">
        <v>78</v>
      </c>
    </row>
    <row r="36" spans="3:4" x14ac:dyDescent="0.2">
      <c r="C36" s="3">
        <v>33</v>
      </c>
      <c r="D36" s="3">
        <v>50</v>
      </c>
    </row>
    <row r="37" spans="3:4" x14ac:dyDescent="0.2">
      <c r="C37" s="3">
        <v>34</v>
      </c>
      <c r="D37" s="3">
        <v>70</v>
      </c>
    </row>
    <row r="38" spans="3:4" x14ac:dyDescent="0.2">
      <c r="C38" s="3">
        <v>35</v>
      </c>
      <c r="D38" s="3">
        <v>69</v>
      </c>
    </row>
    <row r="39" spans="3:4" x14ac:dyDescent="0.2">
      <c r="C39" s="3">
        <v>36</v>
      </c>
      <c r="D39" s="3">
        <v>65</v>
      </c>
    </row>
    <row r="40" spans="3:4" x14ac:dyDescent="0.2">
      <c r="C40" s="3">
        <v>37</v>
      </c>
      <c r="D40" s="3">
        <v>78</v>
      </c>
    </row>
    <row r="41" spans="3:4" x14ac:dyDescent="0.2">
      <c r="C41" s="3">
        <v>38</v>
      </c>
      <c r="D41" s="3">
        <v>57</v>
      </c>
    </row>
    <row r="42" spans="3:4" x14ac:dyDescent="0.2">
      <c r="C42" s="3">
        <v>39</v>
      </c>
      <c r="D42" s="3">
        <v>52</v>
      </c>
    </row>
    <row r="43" spans="3:4" x14ac:dyDescent="0.2">
      <c r="C43" s="3">
        <v>40</v>
      </c>
      <c r="D43" s="3">
        <v>98</v>
      </c>
    </row>
    <row r="44" spans="3:4" x14ac:dyDescent="0.2">
      <c r="C44" s="3">
        <v>41</v>
      </c>
      <c r="D44" s="3">
        <v>58</v>
      </c>
    </row>
    <row r="45" spans="3:4" x14ac:dyDescent="0.2">
      <c r="C45" s="3">
        <v>42</v>
      </c>
      <c r="D45" s="3">
        <v>58</v>
      </c>
    </row>
    <row r="46" spans="3:4" x14ac:dyDescent="0.2">
      <c r="C46" s="3">
        <v>43</v>
      </c>
      <c r="D46" s="3">
        <v>79</v>
      </c>
    </row>
    <row r="47" spans="3:4" x14ac:dyDescent="0.2">
      <c r="C47" s="3">
        <v>44</v>
      </c>
      <c r="D47" s="3">
        <v>70</v>
      </c>
    </row>
    <row r="48" spans="3:4" x14ac:dyDescent="0.2">
      <c r="C48" s="3">
        <v>45</v>
      </c>
      <c r="D48" s="3">
        <v>85</v>
      </c>
    </row>
    <row r="49" spans="3:4" x14ac:dyDescent="0.2">
      <c r="C49" s="3">
        <v>46</v>
      </c>
      <c r="D49" s="3">
        <v>81</v>
      </c>
    </row>
    <row r="50" spans="3:4" x14ac:dyDescent="0.2">
      <c r="C50" s="3">
        <v>47</v>
      </c>
      <c r="D50" s="3">
        <v>91</v>
      </c>
    </row>
    <row r="51" spans="3:4" x14ac:dyDescent="0.2">
      <c r="C51" s="3">
        <v>48</v>
      </c>
      <c r="D51" s="3">
        <v>84</v>
      </c>
    </row>
    <row r="52" spans="3:4" x14ac:dyDescent="0.2">
      <c r="C52" s="3">
        <v>49</v>
      </c>
      <c r="D52" s="3">
        <v>96</v>
      </c>
    </row>
    <row r="53" spans="3:4" x14ac:dyDescent="0.2">
      <c r="C53" s="3">
        <v>50</v>
      </c>
      <c r="D53" s="3">
        <v>61</v>
      </c>
    </row>
    <row r="54" spans="3:4" x14ac:dyDescent="0.2">
      <c r="C54" s="3">
        <v>51</v>
      </c>
      <c r="D54" s="3">
        <v>91</v>
      </c>
    </row>
    <row r="55" spans="3:4" x14ac:dyDescent="0.2">
      <c r="C55" s="3">
        <v>52</v>
      </c>
      <c r="D55" s="3">
        <v>50</v>
      </c>
    </row>
    <row r="56" spans="3:4" x14ac:dyDescent="0.2">
      <c r="C56" s="3">
        <v>53</v>
      </c>
      <c r="D56" s="3">
        <v>77</v>
      </c>
    </row>
    <row r="57" spans="3:4" x14ac:dyDescent="0.2">
      <c r="C57" s="3">
        <v>54</v>
      </c>
      <c r="D57" s="3">
        <v>90</v>
      </c>
    </row>
    <row r="58" spans="3:4" x14ac:dyDescent="0.2">
      <c r="C58" s="3">
        <v>55</v>
      </c>
      <c r="D58" s="3">
        <v>55</v>
      </c>
    </row>
    <row r="59" spans="3:4" x14ac:dyDescent="0.2">
      <c r="C59" s="3">
        <v>56</v>
      </c>
      <c r="D59" s="3">
        <v>95</v>
      </c>
    </row>
    <row r="60" spans="3:4" x14ac:dyDescent="0.2">
      <c r="C60" s="3">
        <v>57</v>
      </c>
      <c r="D60" s="3">
        <v>86</v>
      </c>
    </row>
    <row r="61" spans="3:4" x14ac:dyDescent="0.2">
      <c r="C61" s="3">
        <v>58</v>
      </c>
      <c r="D61" s="3">
        <v>51</v>
      </c>
    </row>
    <row r="62" spans="3:4" x14ac:dyDescent="0.2">
      <c r="C62" s="3">
        <v>59</v>
      </c>
      <c r="D62" s="3">
        <v>63</v>
      </c>
    </row>
    <row r="63" spans="3:4" x14ac:dyDescent="0.2">
      <c r="C63" s="3">
        <v>60</v>
      </c>
      <c r="D63" s="3">
        <v>72</v>
      </c>
    </row>
  </sheetData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E7CA-59E7-4011-975F-156E0864CF32}">
  <sheetPr codeName="Sheet38"/>
  <dimension ref="D3:D26"/>
  <sheetViews>
    <sheetView workbookViewId="0">
      <selection activeCell="H4" sqref="H4"/>
    </sheetView>
  </sheetViews>
  <sheetFormatPr defaultRowHeight="15" x14ac:dyDescent="0.25"/>
  <sheetData>
    <row r="3" spans="4:4" x14ac:dyDescent="0.25">
      <c r="D3" t="s">
        <v>1388</v>
      </c>
    </row>
    <row r="4" spans="4:4" x14ac:dyDescent="0.25">
      <c r="D4" t="s">
        <v>1389</v>
      </c>
    </row>
    <row r="5" spans="4:4" x14ac:dyDescent="0.25">
      <c r="D5" t="s">
        <v>1390</v>
      </c>
    </row>
    <row r="6" spans="4:4" x14ac:dyDescent="0.25">
      <c r="D6" t="s">
        <v>1390</v>
      </c>
    </row>
    <row r="7" spans="4:4" x14ac:dyDescent="0.25">
      <c r="D7" t="s">
        <v>1391</v>
      </c>
    </row>
    <row r="8" spans="4:4" x14ac:dyDescent="0.25">
      <c r="D8" t="s">
        <v>1391</v>
      </c>
    </row>
    <row r="9" spans="4:4" x14ac:dyDescent="0.25">
      <c r="D9" t="s">
        <v>1392</v>
      </c>
    </row>
    <row r="10" spans="4:4" x14ac:dyDescent="0.25">
      <c r="D10" t="s">
        <v>1391</v>
      </c>
    </row>
    <row r="11" spans="4:4" x14ac:dyDescent="0.25">
      <c r="D11" t="s">
        <v>1393</v>
      </c>
    </row>
    <row r="12" spans="4:4" x14ac:dyDescent="0.25">
      <c r="D12" t="s">
        <v>1390</v>
      </c>
    </row>
    <row r="13" spans="4:4" x14ac:dyDescent="0.25">
      <c r="D13" t="s">
        <v>1394</v>
      </c>
    </row>
    <row r="14" spans="4:4" x14ac:dyDescent="0.25">
      <c r="D14" t="s">
        <v>1390</v>
      </c>
    </row>
    <row r="15" spans="4:4" x14ac:dyDescent="0.25">
      <c r="D15" t="s">
        <v>1394</v>
      </c>
    </row>
    <row r="16" spans="4:4" x14ac:dyDescent="0.25">
      <c r="D16" t="s">
        <v>1391</v>
      </c>
    </row>
    <row r="17" spans="4:4" x14ac:dyDescent="0.25">
      <c r="D17" t="s">
        <v>1389</v>
      </c>
    </row>
    <row r="18" spans="4:4" x14ac:dyDescent="0.25">
      <c r="D18" t="s">
        <v>1395</v>
      </c>
    </row>
    <row r="19" spans="4:4" x14ac:dyDescent="0.25">
      <c r="D19" t="s">
        <v>1391</v>
      </c>
    </row>
    <row r="20" spans="4:4" x14ac:dyDescent="0.25">
      <c r="D20" t="s">
        <v>1396</v>
      </c>
    </row>
    <row r="21" spans="4:4" x14ac:dyDescent="0.25">
      <c r="D21" t="s">
        <v>1390</v>
      </c>
    </row>
    <row r="22" spans="4:4" x14ac:dyDescent="0.25">
      <c r="D22" t="s">
        <v>1390</v>
      </c>
    </row>
    <row r="23" spans="4:4" x14ac:dyDescent="0.25">
      <c r="D23" t="s">
        <v>1389</v>
      </c>
    </row>
    <row r="24" spans="4:4" x14ac:dyDescent="0.25">
      <c r="D24" t="s">
        <v>1389</v>
      </c>
    </row>
    <row r="25" spans="4:4" x14ac:dyDescent="0.25">
      <c r="D25" t="s">
        <v>1391</v>
      </c>
    </row>
    <row r="26" spans="4:4" x14ac:dyDescent="0.25">
      <c r="D26" t="s">
        <v>1396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AAA1-5A08-4050-BB5F-8ACED3BE64B7}">
  <sheetPr codeName="Sheet39"/>
  <dimension ref="B1:H28"/>
  <sheetViews>
    <sheetView workbookViewId="0">
      <selection activeCell="K11" sqref="K11"/>
    </sheetView>
  </sheetViews>
  <sheetFormatPr defaultRowHeight="15" x14ac:dyDescent="0.25"/>
  <sheetData>
    <row r="1" spans="2:8" x14ac:dyDescent="0.25">
      <c r="C1" t="s">
        <v>18</v>
      </c>
    </row>
    <row r="2" spans="2:8" x14ac:dyDescent="0.25">
      <c r="B2" t="s">
        <v>1397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2:8" x14ac:dyDescent="0.25">
      <c r="B3" t="s">
        <v>1398</v>
      </c>
      <c r="C3" s="60">
        <f ca="1">RANDBETWEEN(50,100)</f>
        <v>59</v>
      </c>
      <c r="D3" s="60">
        <f ca="1">RANDBETWEEN(105,115)*C3/100</f>
        <v>61.95</v>
      </c>
      <c r="E3" s="60">
        <f t="shared" ref="E3:H3" ca="1" si="0">RANDBETWEEN(105,115)*D3/100</f>
        <v>65.047499999999999</v>
      </c>
      <c r="F3" s="60">
        <f t="shared" ca="1" si="0"/>
        <v>74.804625000000001</v>
      </c>
      <c r="G3" s="60">
        <f t="shared" ca="1" si="0"/>
        <v>84.529226250000008</v>
      </c>
      <c r="H3" s="60">
        <f t="shared" ca="1" si="0"/>
        <v>93.827441137500003</v>
      </c>
    </row>
    <row r="4" spans="2:8" x14ac:dyDescent="0.25">
      <c r="B4" t="s">
        <v>1399</v>
      </c>
      <c r="C4" s="60">
        <f t="shared" ref="C4:C28" ca="1" si="1">RANDBETWEEN(50,100)</f>
        <v>52</v>
      </c>
      <c r="D4" s="60">
        <f t="shared" ref="D4:H28" ca="1" si="2">RANDBETWEEN(105,115)*C4/100</f>
        <v>58.76</v>
      </c>
      <c r="E4" s="60">
        <f t="shared" ca="1" si="2"/>
        <v>64.635999999999996</v>
      </c>
      <c r="F4" s="60">
        <f t="shared" ca="1" si="2"/>
        <v>67.867800000000003</v>
      </c>
      <c r="G4" s="60">
        <f t="shared" ca="1" si="2"/>
        <v>71.261189999999999</v>
      </c>
      <c r="H4" s="60">
        <f t="shared" ca="1" si="2"/>
        <v>79.8125328</v>
      </c>
    </row>
    <row r="5" spans="2:8" x14ac:dyDescent="0.25">
      <c r="B5" t="s">
        <v>1400</v>
      </c>
      <c r="C5" s="60">
        <f t="shared" ca="1" si="1"/>
        <v>80</v>
      </c>
      <c r="D5" s="60">
        <f t="shared" ca="1" si="2"/>
        <v>87.2</v>
      </c>
      <c r="E5" s="60">
        <f t="shared" ca="1" si="2"/>
        <v>96.792000000000002</v>
      </c>
      <c r="F5" s="60">
        <f t="shared" ca="1" si="2"/>
        <v>101.63159999999999</v>
      </c>
      <c r="G5" s="60">
        <f t="shared" ca="1" si="2"/>
        <v>113.827392</v>
      </c>
      <c r="H5" s="60">
        <f t="shared" ca="1" si="2"/>
        <v>122.93358336000001</v>
      </c>
    </row>
    <row r="6" spans="2:8" x14ac:dyDescent="0.25">
      <c r="B6" t="s">
        <v>1401</v>
      </c>
      <c r="C6" s="60">
        <f t="shared" ca="1" si="1"/>
        <v>91</v>
      </c>
      <c r="D6" s="60">
        <f t="shared" ca="1" si="2"/>
        <v>101.92</v>
      </c>
      <c r="E6" s="60">
        <f t="shared" ca="1" si="2"/>
        <v>114.1504</v>
      </c>
      <c r="F6" s="60">
        <f t="shared" ca="1" si="2"/>
        <v>122.140928</v>
      </c>
      <c r="G6" s="60">
        <f t="shared" ca="1" si="2"/>
        <v>135.57643008000002</v>
      </c>
      <c r="H6" s="60">
        <f t="shared" ca="1" si="2"/>
        <v>153.20136599040003</v>
      </c>
    </row>
    <row r="7" spans="2:8" x14ac:dyDescent="0.25">
      <c r="B7" t="s">
        <v>1402</v>
      </c>
      <c r="C7" s="60">
        <f t="shared" ca="1" si="1"/>
        <v>77</v>
      </c>
      <c r="D7" s="60">
        <f t="shared" ca="1" si="2"/>
        <v>88.55</v>
      </c>
      <c r="E7" s="60">
        <f t="shared" ca="1" si="2"/>
        <v>96.519499999999994</v>
      </c>
      <c r="F7" s="60">
        <f t="shared" ca="1" si="2"/>
        <v>110.99742499999998</v>
      </c>
      <c r="G7" s="60">
        <f t="shared" ca="1" si="2"/>
        <v>118.76724474999997</v>
      </c>
      <c r="H7" s="60">
        <f t="shared" ca="1" si="2"/>
        <v>134.20698656749997</v>
      </c>
    </row>
    <row r="8" spans="2:8" x14ac:dyDescent="0.25">
      <c r="B8" t="s">
        <v>1403</v>
      </c>
      <c r="C8" s="60">
        <f t="shared" ca="1" si="1"/>
        <v>91</v>
      </c>
      <c r="D8" s="60">
        <f t="shared" ca="1" si="2"/>
        <v>103.74</v>
      </c>
      <c r="E8" s="60">
        <f t="shared" ca="1" si="2"/>
        <v>116.18879999999999</v>
      </c>
      <c r="F8" s="60">
        <f t="shared" ca="1" si="2"/>
        <v>131.29334399999999</v>
      </c>
      <c r="G8" s="60">
        <f t="shared" ca="1" si="2"/>
        <v>145.73561183999999</v>
      </c>
      <c r="H8" s="60">
        <f t="shared" ca="1" si="2"/>
        <v>160.30917302399999</v>
      </c>
    </row>
    <row r="9" spans="2:8" x14ac:dyDescent="0.25">
      <c r="B9" t="s">
        <v>1404</v>
      </c>
      <c r="C9" s="60">
        <f t="shared" ca="1" si="1"/>
        <v>93</v>
      </c>
      <c r="D9" s="60">
        <f t="shared" ca="1" si="2"/>
        <v>100.44</v>
      </c>
      <c r="E9" s="60">
        <f t="shared" ca="1" si="2"/>
        <v>111.4884</v>
      </c>
      <c r="F9" s="60">
        <f t="shared" ca="1" si="2"/>
        <v>121.522356</v>
      </c>
      <c r="G9" s="60">
        <f t="shared" ca="1" si="2"/>
        <v>133.67459160000001</v>
      </c>
      <c r="H9" s="60">
        <f t="shared" ca="1" si="2"/>
        <v>140.35832118000002</v>
      </c>
    </row>
    <row r="10" spans="2:8" x14ac:dyDescent="0.25">
      <c r="B10" t="s">
        <v>1405</v>
      </c>
      <c r="C10" s="60">
        <f t="shared" ca="1" si="1"/>
        <v>56</v>
      </c>
      <c r="D10" s="60">
        <f t="shared" ca="1" si="2"/>
        <v>63.84</v>
      </c>
      <c r="E10" s="60">
        <f t="shared" ca="1" si="2"/>
        <v>73.415999999999997</v>
      </c>
      <c r="F10" s="60">
        <f t="shared" ca="1" si="2"/>
        <v>82.960080000000005</v>
      </c>
      <c r="G10" s="60">
        <f t="shared" ca="1" si="2"/>
        <v>90.426487200000011</v>
      </c>
      <c r="H10" s="60">
        <f t="shared" ca="1" si="2"/>
        <v>95.852076432000018</v>
      </c>
    </row>
    <row r="11" spans="2:8" x14ac:dyDescent="0.25">
      <c r="B11" t="s">
        <v>1406</v>
      </c>
      <c r="C11" s="60">
        <f t="shared" ca="1" si="1"/>
        <v>57</v>
      </c>
      <c r="D11" s="60">
        <f t="shared" ca="1" si="2"/>
        <v>63.84</v>
      </c>
      <c r="E11" s="60">
        <f t="shared" ca="1" si="2"/>
        <v>72.777600000000007</v>
      </c>
      <c r="F11" s="60">
        <f t="shared" ca="1" si="2"/>
        <v>80.783135999999999</v>
      </c>
      <c r="G11" s="60">
        <f t="shared" ca="1" si="2"/>
        <v>92.092775039999992</v>
      </c>
      <c r="H11" s="60">
        <f t="shared" ca="1" si="2"/>
        <v>97.618341542399989</v>
      </c>
    </row>
    <row r="12" spans="2:8" x14ac:dyDescent="0.25">
      <c r="B12" t="s">
        <v>1407</v>
      </c>
      <c r="C12" s="60">
        <f t="shared" ca="1" si="1"/>
        <v>53</v>
      </c>
      <c r="D12" s="60">
        <f t="shared" ca="1" si="2"/>
        <v>59.36</v>
      </c>
      <c r="E12" s="60">
        <f t="shared" ca="1" si="2"/>
        <v>65.889600000000002</v>
      </c>
      <c r="F12" s="60">
        <f t="shared" ca="1" si="2"/>
        <v>69.842975999999993</v>
      </c>
      <c r="G12" s="60">
        <f t="shared" ca="1" si="2"/>
        <v>78.922562880000001</v>
      </c>
      <c r="H12" s="60">
        <f t="shared" ca="1" si="2"/>
        <v>82.868691024</v>
      </c>
    </row>
    <row r="13" spans="2:8" x14ac:dyDescent="0.25">
      <c r="B13" t="s">
        <v>1408</v>
      </c>
      <c r="C13" s="60">
        <f t="shared" ca="1" si="1"/>
        <v>84</v>
      </c>
      <c r="D13" s="60">
        <f t="shared" ca="1" si="2"/>
        <v>89.88</v>
      </c>
      <c r="E13" s="60">
        <f t="shared" ca="1" si="2"/>
        <v>95.272799999999989</v>
      </c>
      <c r="F13" s="60">
        <f t="shared" ca="1" si="2"/>
        <v>105.75280799999999</v>
      </c>
      <c r="G13" s="60">
        <f t="shared" ca="1" si="2"/>
        <v>119.50067303999998</v>
      </c>
      <c r="H13" s="60">
        <f t="shared" ca="1" si="2"/>
        <v>131.450740344</v>
      </c>
    </row>
    <row r="14" spans="2:8" x14ac:dyDescent="0.25">
      <c r="B14" t="s">
        <v>1409</v>
      </c>
      <c r="C14" s="60">
        <f t="shared" ca="1" si="1"/>
        <v>79</v>
      </c>
      <c r="D14" s="60">
        <f t="shared" ca="1" si="2"/>
        <v>90.06</v>
      </c>
      <c r="E14" s="60">
        <f t="shared" ca="1" si="2"/>
        <v>97.264799999999994</v>
      </c>
      <c r="F14" s="60">
        <f t="shared" ca="1" si="2"/>
        <v>106.99127999999999</v>
      </c>
      <c r="G14" s="60">
        <f t="shared" ca="1" si="2"/>
        <v>112.340844</v>
      </c>
      <c r="H14" s="60">
        <f t="shared" ca="1" si="2"/>
        <v>120.20470308</v>
      </c>
    </row>
    <row r="15" spans="2:8" x14ac:dyDescent="0.25">
      <c r="B15" t="s">
        <v>1410</v>
      </c>
      <c r="C15" s="60">
        <f t="shared" ca="1" si="1"/>
        <v>98</v>
      </c>
      <c r="D15" s="60">
        <f t="shared" ca="1" si="2"/>
        <v>110.74</v>
      </c>
      <c r="E15" s="60">
        <f t="shared" ca="1" si="2"/>
        <v>117.38439999999999</v>
      </c>
      <c r="F15" s="60">
        <f t="shared" ca="1" si="2"/>
        <v>132.64437199999998</v>
      </c>
      <c r="G15" s="60">
        <f t="shared" ca="1" si="2"/>
        <v>152.54102779999997</v>
      </c>
      <c r="H15" s="60">
        <f t="shared" ca="1" si="2"/>
        <v>173.89677169199996</v>
      </c>
    </row>
    <row r="16" spans="2:8" x14ac:dyDescent="0.25">
      <c r="B16" t="s">
        <v>1411</v>
      </c>
      <c r="C16" s="60">
        <f t="shared" ca="1" si="1"/>
        <v>70</v>
      </c>
      <c r="D16" s="60">
        <f t="shared" ca="1" si="2"/>
        <v>78.400000000000006</v>
      </c>
      <c r="E16" s="60">
        <f t="shared" ca="1" si="2"/>
        <v>84.672000000000011</v>
      </c>
      <c r="F16" s="60">
        <f t="shared" ca="1" si="2"/>
        <v>97.372800000000012</v>
      </c>
      <c r="G16" s="60">
        <f t="shared" ca="1" si="2"/>
        <v>106.136352</v>
      </c>
      <c r="H16" s="60">
        <f t="shared" ca="1" si="2"/>
        <v>117.81135072000001</v>
      </c>
    </row>
    <row r="17" spans="2:8" x14ac:dyDescent="0.25">
      <c r="B17" t="s">
        <v>1412</v>
      </c>
      <c r="C17" s="60">
        <f t="shared" ca="1" si="1"/>
        <v>64</v>
      </c>
      <c r="D17" s="60">
        <f t="shared" ca="1" si="2"/>
        <v>72.959999999999994</v>
      </c>
      <c r="E17" s="60">
        <f t="shared" ca="1" si="2"/>
        <v>80.256</v>
      </c>
      <c r="F17" s="60">
        <f t="shared" ca="1" si="2"/>
        <v>87.479039999999998</v>
      </c>
      <c r="G17" s="60">
        <f t="shared" ca="1" si="2"/>
        <v>94.477363199999999</v>
      </c>
      <c r="H17" s="60">
        <f t="shared" ca="1" si="2"/>
        <v>106.759420416</v>
      </c>
    </row>
    <row r="18" spans="2:8" x14ac:dyDescent="0.25">
      <c r="B18" t="s">
        <v>1234</v>
      </c>
      <c r="C18" s="60">
        <f t="shared" ca="1" si="1"/>
        <v>51</v>
      </c>
      <c r="D18" s="60">
        <f t="shared" ca="1" si="2"/>
        <v>56.1</v>
      </c>
      <c r="E18" s="60">
        <f t="shared" ca="1" si="2"/>
        <v>63.954000000000008</v>
      </c>
      <c r="F18" s="60">
        <f t="shared" ca="1" si="2"/>
        <v>72.268020000000007</v>
      </c>
      <c r="G18" s="60">
        <f t="shared" ca="1" si="2"/>
        <v>83.10822300000001</v>
      </c>
      <c r="H18" s="60">
        <f t="shared" ca="1" si="2"/>
        <v>90.587963070000001</v>
      </c>
    </row>
    <row r="19" spans="2:8" x14ac:dyDescent="0.25">
      <c r="B19" t="s">
        <v>1413</v>
      </c>
      <c r="C19" s="60">
        <f t="shared" ca="1" si="1"/>
        <v>92</v>
      </c>
      <c r="D19" s="60">
        <f t="shared" ca="1" si="2"/>
        <v>97.52</v>
      </c>
      <c r="E19" s="60">
        <f t="shared" ca="1" si="2"/>
        <v>111.1728</v>
      </c>
      <c r="F19" s="60">
        <f t="shared" ca="1" si="2"/>
        <v>126.73699199999999</v>
      </c>
      <c r="G19" s="60">
        <f t="shared" ca="1" si="2"/>
        <v>140.67806112</v>
      </c>
      <c r="H19" s="60">
        <f t="shared" ca="1" si="2"/>
        <v>153.3390866208</v>
      </c>
    </row>
    <row r="20" spans="2:8" x14ac:dyDescent="0.25">
      <c r="B20" t="s">
        <v>1414</v>
      </c>
      <c r="C20" s="60">
        <f t="shared" ca="1" si="1"/>
        <v>89</v>
      </c>
      <c r="D20" s="60">
        <f t="shared" ca="1" si="2"/>
        <v>96.12</v>
      </c>
      <c r="E20" s="60">
        <f t="shared" ca="1" si="2"/>
        <v>101.88720000000001</v>
      </c>
      <c r="F20" s="60">
        <f t="shared" ca="1" si="2"/>
        <v>117.17028000000001</v>
      </c>
      <c r="G20" s="60">
        <f t="shared" ca="1" si="2"/>
        <v>123.028794</v>
      </c>
      <c r="H20" s="60">
        <f t="shared" ca="1" si="2"/>
        <v>137.79224927999999</v>
      </c>
    </row>
    <row r="21" spans="2:8" x14ac:dyDescent="0.25">
      <c r="B21" t="s">
        <v>1415</v>
      </c>
      <c r="C21" s="60">
        <f t="shared" ca="1" si="1"/>
        <v>62</v>
      </c>
      <c r="D21" s="60">
        <f t="shared" ca="1" si="2"/>
        <v>71.3</v>
      </c>
      <c r="E21" s="60">
        <f t="shared" ca="1" si="2"/>
        <v>75.577999999999989</v>
      </c>
      <c r="F21" s="60">
        <f t="shared" ca="1" si="2"/>
        <v>85.403139999999979</v>
      </c>
      <c r="G21" s="60">
        <f t="shared" ca="1" si="2"/>
        <v>92.235391199999981</v>
      </c>
      <c r="H21" s="60">
        <f t="shared" ca="1" si="2"/>
        <v>104.22599205599998</v>
      </c>
    </row>
    <row r="22" spans="2:8" x14ac:dyDescent="0.25">
      <c r="B22" t="s">
        <v>1416</v>
      </c>
      <c r="C22" s="60">
        <f t="shared" ca="1" si="1"/>
        <v>86</v>
      </c>
      <c r="D22" s="60">
        <f t="shared" ca="1" si="2"/>
        <v>98.9</v>
      </c>
      <c r="E22" s="60">
        <f t="shared" ca="1" si="2"/>
        <v>112.74600000000001</v>
      </c>
      <c r="F22" s="60">
        <f t="shared" ca="1" si="2"/>
        <v>124.02060000000002</v>
      </c>
      <c r="G22" s="60">
        <f t="shared" ca="1" si="2"/>
        <v>133.94224800000001</v>
      </c>
      <c r="H22" s="60">
        <f t="shared" ca="1" si="2"/>
        <v>141.97878288000001</v>
      </c>
    </row>
    <row r="23" spans="2:8" x14ac:dyDescent="0.25">
      <c r="B23" t="s">
        <v>1417</v>
      </c>
      <c r="C23" s="60">
        <f t="shared" ca="1" si="1"/>
        <v>53</v>
      </c>
      <c r="D23" s="60">
        <f t="shared" ca="1" si="2"/>
        <v>58.83</v>
      </c>
      <c r="E23" s="60">
        <f t="shared" ca="1" si="2"/>
        <v>61.771499999999996</v>
      </c>
      <c r="F23" s="60">
        <f t="shared" ca="1" si="2"/>
        <v>64.860074999999995</v>
      </c>
      <c r="G23" s="60">
        <f t="shared" ca="1" si="2"/>
        <v>73.940485499999994</v>
      </c>
      <c r="H23" s="60">
        <f t="shared" ca="1" si="2"/>
        <v>84.292153469999988</v>
      </c>
    </row>
    <row r="24" spans="2:8" x14ac:dyDescent="0.25">
      <c r="B24" t="s">
        <v>1418</v>
      </c>
      <c r="C24" s="60">
        <f t="shared" ca="1" si="1"/>
        <v>67</v>
      </c>
      <c r="D24" s="60">
        <f t="shared" ca="1" si="2"/>
        <v>72.36</v>
      </c>
      <c r="E24" s="60">
        <f t="shared" ca="1" si="2"/>
        <v>78.148799999999994</v>
      </c>
      <c r="F24" s="60">
        <f t="shared" ca="1" si="2"/>
        <v>88.308143999999999</v>
      </c>
      <c r="G24" s="60">
        <f t="shared" ca="1" si="2"/>
        <v>97.138958399999993</v>
      </c>
      <c r="H24" s="60">
        <f t="shared" ca="1" si="2"/>
        <v>110.73841257599999</v>
      </c>
    </row>
    <row r="25" spans="2:8" x14ac:dyDescent="0.25">
      <c r="B25" t="s">
        <v>1419</v>
      </c>
      <c r="C25" s="60">
        <f t="shared" ca="1" si="1"/>
        <v>63</v>
      </c>
      <c r="D25" s="60">
        <f t="shared" ca="1" si="2"/>
        <v>69.930000000000007</v>
      </c>
      <c r="E25" s="60">
        <f t="shared" ca="1" si="2"/>
        <v>73.426500000000004</v>
      </c>
      <c r="F25" s="60">
        <f t="shared" ca="1" si="2"/>
        <v>82.237679999999997</v>
      </c>
      <c r="G25" s="60">
        <f t="shared" ca="1" si="2"/>
        <v>88.816694400000003</v>
      </c>
      <c r="H25" s="60">
        <f t="shared" ca="1" si="2"/>
        <v>102.13919856000001</v>
      </c>
    </row>
    <row r="26" spans="2:8" x14ac:dyDescent="0.25">
      <c r="B26" t="s">
        <v>1420</v>
      </c>
      <c r="C26" s="60">
        <f t="shared" ca="1" si="1"/>
        <v>78</v>
      </c>
      <c r="D26" s="60">
        <f t="shared" ca="1" si="2"/>
        <v>88.14</v>
      </c>
      <c r="E26" s="60">
        <f t="shared" ca="1" si="2"/>
        <v>92.547000000000011</v>
      </c>
      <c r="F26" s="60">
        <f t="shared" ca="1" si="2"/>
        <v>101.80170000000003</v>
      </c>
      <c r="G26" s="60">
        <f t="shared" ca="1" si="2"/>
        <v>111.98187000000003</v>
      </c>
      <c r="H26" s="60">
        <f t="shared" ca="1" si="2"/>
        <v>119.82060090000003</v>
      </c>
    </row>
    <row r="27" spans="2:8" x14ac:dyDescent="0.25">
      <c r="B27" t="s">
        <v>1421</v>
      </c>
      <c r="C27" s="60">
        <f t="shared" ca="1" si="1"/>
        <v>73</v>
      </c>
      <c r="D27" s="60">
        <f t="shared" ca="1" si="2"/>
        <v>78.11</v>
      </c>
      <c r="E27" s="60">
        <f t="shared" ca="1" si="2"/>
        <v>83.577700000000007</v>
      </c>
      <c r="F27" s="60">
        <f t="shared" ca="1" si="2"/>
        <v>91.935470000000009</v>
      </c>
      <c r="G27" s="60">
        <f t="shared" ca="1" si="2"/>
        <v>97.451598200000006</v>
      </c>
      <c r="H27" s="60">
        <f t="shared" ca="1" si="2"/>
        <v>106.222242038</v>
      </c>
    </row>
    <row r="28" spans="2:8" x14ac:dyDescent="0.25">
      <c r="B28" t="s">
        <v>1422</v>
      </c>
      <c r="C28" s="60">
        <f t="shared" ca="1" si="1"/>
        <v>60</v>
      </c>
      <c r="D28" s="60">
        <f t="shared" ca="1" si="2"/>
        <v>67.8</v>
      </c>
      <c r="E28" s="60">
        <f t="shared" ca="1" si="2"/>
        <v>77.97</v>
      </c>
      <c r="F28" s="60">
        <f t="shared" ca="1" si="2"/>
        <v>83.427899999999994</v>
      </c>
      <c r="G28" s="60">
        <f t="shared" ca="1" si="2"/>
        <v>91.770690000000002</v>
      </c>
      <c r="H28" s="60">
        <f t="shared" ca="1" si="2"/>
        <v>99.112345199999993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7503-731E-49BE-9B11-49A8F88B3A8B}">
  <sheetPr codeName="Sheet4"/>
  <dimension ref="A1:F22"/>
  <sheetViews>
    <sheetView workbookViewId="0">
      <selection activeCell="F13" sqref="F13"/>
    </sheetView>
  </sheetViews>
  <sheetFormatPr defaultRowHeight="12.75" x14ac:dyDescent="0.2"/>
  <cols>
    <col min="1" max="1" width="15.85546875" style="3" customWidth="1"/>
    <col min="2" max="2" width="5.85546875" style="3" customWidth="1"/>
    <col min="3" max="3" width="13.42578125" style="3" customWidth="1"/>
    <col min="4" max="4" width="13.5703125" style="3" customWidth="1"/>
    <col min="5" max="5" width="12.42578125" style="3" customWidth="1"/>
    <col min="6" max="6" width="10.42578125" style="3" customWidth="1"/>
    <col min="7" max="16384" width="9.140625" style="3"/>
  </cols>
  <sheetData>
    <row r="1" spans="1:6" x14ac:dyDescent="0.2">
      <c r="C1" s="3">
        <v>1</v>
      </c>
      <c r="D1" s="3">
        <v>2</v>
      </c>
      <c r="E1" s="3">
        <v>3</v>
      </c>
    </row>
    <row r="2" spans="1:6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</row>
    <row r="3" spans="1:6" x14ac:dyDescent="0.2">
      <c r="A3" s="3">
        <v>1</v>
      </c>
      <c r="B3" s="3">
        <v>1</v>
      </c>
      <c r="C3" s="3">
        <v>1</v>
      </c>
      <c r="D3" s="3">
        <v>9</v>
      </c>
      <c r="E3" s="3">
        <v>2</v>
      </c>
      <c r="F3" s="4" t="s">
        <v>15</v>
      </c>
    </row>
    <row r="4" spans="1:6" x14ac:dyDescent="0.2">
      <c r="A4" s="3">
        <v>1</v>
      </c>
      <c r="B4" s="3">
        <v>2</v>
      </c>
      <c r="C4" s="3">
        <v>4</v>
      </c>
      <c r="D4" s="3">
        <v>3</v>
      </c>
      <c r="E4" s="3">
        <v>9</v>
      </c>
      <c r="F4" s="3" t="s">
        <v>16</v>
      </c>
    </row>
    <row r="5" spans="1:6" x14ac:dyDescent="0.2">
      <c r="A5" s="3">
        <v>2</v>
      </c>
      <c r="B5" s="3">
        <v>3</v>
      </c>
      <c r="C5" s="3">
        <v>7</v>
      </c>
      <c r="D5" s="3">
        <v>3</v>
      </c>
      <c r="E5" s="3">
        <v>7</v>
      </c>
      <c r="F5" s="4" t="s">
        <v>17</v>
      </c>
    </row>
    <row r="6" spans="1:6" x14ac:dyDescent="0.2">
      <c r="A6" s="3">
        <v>2</v>
      </c>
      <c r="B6" s="3">
        <v>4</v>
      </c>
      <c r="C6" s="3">
        <v>9</v>
      </c>
      <c r="D6" s="3">
        <v>8</v>
      </c>
      <c r="E6" s="3">
        <v>8</v>
      </c>
    </row>
    <row r="7" spans="1:6" x14ac:dyDescent="0.2">
      <c r="A7" s="3">
        <v>2</v>
      </c>
      <c r="B7" s="3">
        <v>5</v>
      </c>
      <c r="C7" s="3">
        <v>5</v>
      </c>
      <c r="D7" s="3">
        <v>8</v>
      </c>
      <c r="E7" s="3">
        <v>9</v>
      </c>
    </row>
    <row r="8" spans="1:6" x14ac:dyDescent="0.2">
      <c r="A8" s="3">
        <v>3</v>
      </c>
      <c r="B8" s="3">
        <v>6</v>
      </c>
      <c r="C8" s="3">
        <v>2</v>
      </c>
      <c r="D8" s="3">
        <v>7</v>
      </c>
      <c r="E8" s="3">
        <v>2</v>
      </c>
    </row>
    <row r="9" spans="1:6" x14ac:dyDescent="0.2">
      <c r="A9" s="3">
        <v>3</v>
      </c>
      <c r="B9" s="3">
        <v>7</v>
      </c>
      <c r="C9" s="3">
        <v>7</v>
      </c>
      <c r="D9" s="3">
        <v>6</v>
      </c>
      <c r="E9" s="3">
        <v>6</v>
      </c>
    </row>
    <row r="10" spans="1:6" x14ac:dyDescent="0.2">
      <c r="A10" s="3">
        <v>3</v>
      </c>
      <c r="B10" s="3">
        <v>8</v>
      </c>
      <c r="C10" s="3">
        <v>4</v>
      </c>
      <c r="D10" s="3">
        <v>4</v>
      </c>
      <c r="E10" s="3">
        <v>3</v>
      </c>
    </row>
    <row r="11" spans="1:6" x14ac:dyDescent="0.2">
      <c r="A11" s="3">
        <v>3</v>
      </c>
      <c r="B11" s="3">
        <v>9</v>
      </c>
      <c r="C11" s="3">
        <v>3</v>
      </c>
      <c r="D11" s="3">
        <v>8</v>
      </c>
      <c r="E11" s="3">
        <v>10</v>
      </c>
    </row>
    <row r="12" spans="1:6" x14ac:dyDescent="0.2">
      <c r="A12" s="3">
        <v>3</v>
      </c>
      <c r="B12" s="3">
        <v>10</v>
      </c>
      <c r="C12" s="3">
        <v>6</v>
      </c>
      <c r="D12" s="3">
        <v>1</v>
      </c>
      <c r="E12" s="3">
        <v>4</v>
      </c>
    </row>
    <row r="13" spans="1:6" x14ac:dyDescent="0.2">
      <c r="A13" s="3">
        <v>2</v>
      </c>
      <c r="B13" s="3">
        <v>11</v>
      </c>
      <c r="C13" s="3">
        <v>6</v>
      </c>
      <c r="D13" s="3">
        <v>7</v>
      </c>
      <c r="E13" s="3">
        <v>5</v>
      </c>
    </row>
    <row r="14" spans="1:6" x14ac:dyDescent="0.2">
      <c r="A14" s="3">
        <v>2</v>
      </c>
      <c r="B14" s="3">
        <v>12</v>
      </c>
      <c r="C14" s="3">
        <v>2</v>
      </c>
      <c r="D14" s="3">
        <v>6</v>
      </c>
      <c r="E14" s="3">
        <v>5</v>
      </c>
    </row>
    <row r="15" spans="1:6" x14ac:dyDescent="0.2">
      <c r="A15" s="3">
        <v>2</v>
      </c>
      <c r="B15" s="3">
        <v>13</v>
      </c>
      <c r="C15" s="3">
        <v>8</v>
      </c>
      <c r="D15" s="3">
        <v>6</v>
      </c>
      <c r="E15" s="3">
        <v>9</v>
      </c>
    </row>
    <row r="16" spans="1:6" x14ac:dyDescent="0.2">
      <c r="A16" s="3">
        <v>1</v>
      </c>
      <c r="B16" s="3">
        <v>14</v>
      </c>
      <c r="C16" s="3">
        <v>1</v>
      </c>
      <c r="D16" s="3">
        <v>1</v>
      </c>
      <c r="E16" s="3">
        <v>3</v>
      </c>
    </row>
    <row r="17" spans="1:5" x14ac:dyDescent="0.2">
      <c r="A17" s="3">
        <v>1</v>
      </c>
      <c r="B17" s="3">
        <v>15</v>
      </c>
      <c r="C17" s="3">
        <v>3</v>
      </c>
      <c r="D17" s="3">
        <v>6</v>
      </c>
      <c r="E17" s="3">
        <v>8</v>
      </c>
    </row>
    <row r="18" spans="1:5" x14ac:dyDescent="0.2">
      <c r="A18" s="3">
        <v>2</v>
      </c>
      <c r="B18" s="3">
        <v>16</v>
      </c>
      <c r="C18" s="3">
        <v>4</v>
      </c>
      <c r="D18" s="3">
        <v>10</v>
      </c>
      <c r="E18" s="3">
        <v>1</v>
      </c>
    </row>
    <row r="19" spans="1:5" x14ac:dyDescent="0.2">
      <c r="A19" s="3">
        <v>2</v>
      </c>
      <c r="B19" s="3">
        <v>17</v>
      </c>
      <c r="C19" s="3">
        <v>8</v>
      </c>
      <c r="D19" s="3">
        <v>5</v>
      </c>
      <c r="E19" s="3">
        <v>1</v>
      </c>
    </row>
    <row r="20" spans="1:5" x14ac:dyDescent="0.2">
      <c r="A20" s="3">
        <v>2</v>
      </c>
      <c r="B20" s="3">
        <v>18</v>
      </c>
      <c r="C20" s="3">
        <v>1</v>
      </c>
      <c r="D20" s="3">
        <v>7</v>
      </c>
      <c r="E20" s="3">
        <v>7</v>
      </c>
    </row>
    <row r="21" spans="1:5" x14ac:dyDescent="0.2">
      <c r="A21" s="3">
        <v>3</v>
      </c>
      <c r="B21" s="3">
        <v>19</v>
      </c>
      <c r="C21" s="3">
        <v>9</v>
      </c>
      <c r="D21" s="3">
        <v>2</v>
      </c>
      <c r="E21" s="3">
        <v>7</v>
      </c>
    </row>
    <row r="22" spans="1:5" x14ac:dyDescent="0.2">
      <c r="A22" s="3">
        <v>3</v>
      </c>
      <c r="B22" s="3">
        <v>20</v>
      </c>
      <c r="C22" s="3">
        <v>10</v>
      </c>
      <c r="D22" s="3">
        <v>3</v>
      </c>
      <c r="E22" s="3">
        <v>10</v>
      </c>
    </row>
  </sheetData>
  <conditionalFormatting sqref="C3:E22">
    <cfRule type="expression" dxfId="33" priority="1" stopIfTrue="1">
      <formula>$A3=C$1</formula>
    </cfRule>
  </conditionalFormatting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A242-96D1-4F30-B90B-2205824F28A7}">
  <sheetPr codeName="Sheet40"/>
  <dimension ref="C1:E25"/>
  <sheetViews>
    <sheetView topLeftCell="A3" workbookViewId="0">
      <selection activeCell="E25" sqref="E25"/>
    </sheetView>
  </sheetViews>
  <sheetFormatPr defaultRowHeight="12.75" x14ac:dyDescent="0.2"/>
  <cols>
    <col min="1" max="16384" width="9.140625" style="34"/>
  </cols>
  <sheetData>
    <row r="1" spans="3:5" x14ac:dyDescent="0.2">
      <c r="D1" s="34" t="s">
        <v>1423</v>
      </c>
    </row>
    <row r="3" spans="3:5" x14ac:dyDescent="0.2">
      <c r="C3" s="34" t="s">
        <v>18</v>
      </c>
      <c r="D3" s="34" t="s">
        <v>1424</v>
      </c>
      <c r="E3" s="34" t="s">
        <v>1093</v>
      </c>
    </row>
    <row r="4" spans="3:5" x14ac:dyDescent="0.2">
      <c r="C4" s="34">
        <v>1997</v>
      </c>
      <c r="D4" s="34">
        <v>1</v>
      </c>
      <c r="E4" s="34" t="s">
        <v>1425</v>
      </c>
    </row>
    <row r="5" spans="3:5" x14ac:dyDescent="0.2">
      <c r="C5" s="34">
        <v>1997</v>
      </c>
      <c r="D5" s="34">
        <v>2</v>
      </c>
      <c r="E5" s="34">
        <v>1738</v>
      </c>
    </row>
    <row r="6" spans="3:5" x14ac:dyDescent="0.2">
      <c r="C6" s="34">
        <v>1997</v>
      </c>
      <c r="D6" s="34">
        <v>3</v>
      </c>
      <c r="E6" s="34">
        <v>1883</v>
      </c>
    </row>
    <row r="7" spans="3:5" x14ac:dyDescent="0.2">
      <c r="C7" s="34">
        <v>1997</v>
      </c>
      <c r="D7" s="34">
        <v>4</v>
      </c>
      <c r="E7" s="34">
        <v>4868</v>
      </c>
    </row>
    <row r="8" spans="3:5" x14ac:dyDescent="0.2">
      <c r="C8" s="34">
        <f>C4+1</f>
        <v>1998</v>
      </c>
      <c r="D8" s="34">
        <v>1</v>
      </c>
      <c r="E8" s="34">
        <v>1924</v>
      </c>
    </row>
    <row r="9" spans="3:5" x14ac:dyDescent="0.2">
      <c r="C9" s="34">
        <f t="shared" ref="C9:C23" si="0">C5+1</f>
        <v>1998</v>
      </c>
      <c r="D9" s="34">
        <v>2</v>
      </c>
      <c r="E9" s="34">
        <v>1989</v>
      </c>
    </row>
    <row r="10" spans="3:5" x14ac:dyDescent="0.2">
      <c r="C10" s="34">
        <f t="shared" si="0"/>
        <v>1998</v>
      </c>
      <c r="D10" s="34">
        <v>3</v>
      </c>
      <c r="E10" s="34">
        <v>2142</v>
      </c>
    </row>
    <row r="11" spans="3:5" x14ac:dyDescent="0.2">
      <c r="C11" s="34">
        <f t="shared" si="0"/>
        <v>1998</v>
      </c>
      <c r="D11" s="34">
        <v>4</v>
      </c>
      <c r="E11" s="34">
        <v>4383</v>
      </c>
    </row>
    <row r="12" spans="3:5" x14ac:dyDescent="0.2">
      <c r="C12" s="34">
        <f t="shared" si="0"/>
        <v>1999</v>
      </c>
      <c r="D12" s="34">
        <v>1</v>
      </c>
      <c r="E12" s="34">
        <v>2043</v>
      </c>
    </row>
    <row r="13" spans="3:5" x14ac:dyDescent="0.2">
      <c r="C13" s="34">
        <f t="shared" si="0"/>
        <v>1999</v>
      </c>
      <c r="D13" s="34">
        <v>2</v>
      </c>
      <c r="E13" s="34">
        <v>2020</v>
      </c>
    </row>
    <row r="14" spans="3:5" x14ac:dyDescent="0.2">
      <c r="C14" s="34">
        <f t="shared" si="0"/>
        <v>1999</v>
      </c>
      <c r="D14" s="34">
        <v>3</v>
      </c>
      <c r="E14" s="34">
        <v>2171</v>
      </c>
    </row>
    <row r="15" spans="3:5" x14ac:dyDescent="0.2">
      <c r="C15" s="34">
        <f t="shared" si="0"/>
        <v>1999</v>
      </c>
      <c r="D15" s="34">
        <v>4</v>
      </c>
      <c r="E15" s="34">
        <v>4338</v>
      </c>
    </row>
    <row r="16" spans="3:5" x14ac:dyDescent="0.2">
      <c r="C16" s="34">
        <f t="shared" si="0"/>
        <v>2000</v>
      </c>
      <c r="D16" s="34">
        <v>1</v>
      </c>
      <c r="E16" s="34">
        <v>2186</v>
      </c>
    </row>
    <row r="17" spans="3:5" x14ac:dyDescent="0.2">
      <c r="C17" s="34">
        <f t="shared" si="0"/>
        <v>2000</v>
      </c>
      <c r="D17" s="34">
        <v>2</v>
      </c>
      <c r="E17" s="34">
        <v>2204</v>
      </c>
    </row>
    <row r="18" spans="3:5" x14ac:dyDescent="0.2">
      <c r="C18" s="34">
        <f t="shared" si="0"/>
        <v>2000</v>
      </c>
      <c r="D18" s="34">
        <v>3</v>
      </c>
      <c r="E18" s="34">
        <v>2465</v>
      </c>
    </row>
    <row r="19" spans="3:5" x14ac:dyDescent="0.2">
      <c r="C19" s="34">
        <f t="shared" si="0"/>
        <v>2000</v>
      </c>
      <c r="D19" s="34">
        <v>4</v>
      </c>
      <c r="E19" s="34">
        <v>5027</v>
      </c>
    </row>
    <row r="20" spans="3:5" x14ac:dyDescent="0.2">
      <c r="C20" s="34">
        <f t="shared" si="0"/>
        <v>2001</v>
      </c>
      <c r="D20" s="34">
        <v>1</v>
      </c>
      <c r="E20" s="34">
        <v>2319</v>
      </c>
    </row>
    <row r="21" spans="3:5" x14ac:dyDescent="0.2">
      <c r="C21" s="34">
        <f t="shared" si="0"/>
        <v>2001</v>
      </c>
      <c r="D21" s="34">
        <v>2</v>
      </c>
      <c r="E21" s="34">
        <v>1994</v>
      </c>
    </row>
    <row r="22" spans="3:5" x14ac:dyDescent="0.2">
      <c r="C22" s="34">
        <f t="shared" si="0"/>
        <v>2001</v>
      </c>
      <c r="D22" s="34">
        <v>3</v>
      </c>
      <c r="E22" s="34">
        <v>2220</v>
      </c>
    </row>
    <row r="23" spans="3:5" x14ac:dyDescent="0.2">
      <c r="C23" s="34">
        <f t="shared" si="0"/>
        <v>2001</v>
      </c>
      <c r="D23" s="34">
        <v>4</v>
      </c>
      <c r="E23" s="34">
        <v>4799</v>
      </c>
    </row>
    <row r="24" spans="3:5" x14ac:dyDescent="0.2">
      <c r="C24" s="34">
        <v>2002</v>
      </c>
      <c r="D24" s="34">
        <v>1</v>
      </c>
      <c r="E24" s="34">
        <v>2061</v>
      </c>
    </row>
    <row r="25" spans="3:5" x14ac:dyDescent="0.2">
      <c r="C25" s="34">
        <v>2002</v>
      </c>
      <c r="D25" s="34">
        <v>2</v>
      </c>
      <c r="E25" s="34">
        <v>2021</v>
      </c>
    </row>
  </sheetData>
  <conditionalFormatting sqref="E5:E25">
    <cfRule type="expression" dxfId="2" priority="1">
      <formula>E5&gt;E4</formula>
    </cfRule>
    <cfRule type="expression" dxfId="1" priority="2">
      <formula>E5&lt;E4</formula>
    </cfRule>
  </conditionalFormatting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8190-ACE2-4494-A523-AEFCB2221965}">
  <sheetPr codeName="Sheet41"/>
  <dimension ref="C3:E33"/>
  <sheetViews>
    <sheetView workbookViewId="0">
      <selection activeCell="I6" sqref="I6"/>
    </sheetView>
  </sheetViews>
  <sheetFormatPr defaultRowHeight="12.75" x14ac:dyDescent="0.2"/>
  <cols>
    <col min="1" max="3" width="9.140625" style="3"/>
    <col min="4" max="4" width="19.28515625" style="3" customWidth="1"/>
    <col min="5" max="16384" width="9.140625" style="3"/>
  </cols>
  <sheetData>
    <row r="3" spans="3:5" x14ac:dyDescent="0.2">
      <c r="C3" s="3" t="s">
        <v>1426</v>
      </c>
      <c r="D3" s="3" t="s">
        <v>1427</v>
      </c>
      <c r="E3" s="3" t="s">
        <v>1428</v>
      </c>
    </row>
    <row r="4" spans="3:5" ht="15" x14ac:dyDescent="0.25">
      <c r="C4" s="3">
        <v>1</v>
      </c>
      <c r="D4" s="61">
        <v>83</v>
      </c>
      <c r="E4" s="61">
        <v>83</v>
      </c>
    </row>
    <row r="5" spans="3:5" ht="15" x14ac:dyDescent="0.25">
      <c r="C5" s="3">
        <v>2</v>
      </c>
      <c r="D5" s="61">
        <v>78</v>
      </c>
      <c r="E5" s="61">
        <v>58.5</v>
      </c>
    </row>
    <row r="6" spans="3:5" ht="15" x14ac:dyDescent="0.25">
      <c r="C6" s="3">
        <v>3</v>
      </c>
      <c r="D6" s="61">
        <v>174</v>
      </c>
      <c r="E6" s="61">
        <v>189.66</v>
      </c>
    </row>
    <row r="7" spans="3:5" ht="15" x14ac:dyDescent="0.25">
      <c r="C7" s="3">
        <v>4</v>
      </c>
      <c r="D7" s="61">
        <v>138</v>
      </c>
      <c r="E7" s="61">
        <v>149.04</v>
      </c>
    </row>
    <row r="8" spans="3:5" ht="15" x14ac:dyDescent="0.25">
      <c r="C8" s="3">
        <v>5</v>
      </c>
      <c r="D8" s="61">
        <v>190</v>
      </c>
      <c r="E8" s="61">
        <v>169.1</v>
      </c>
    </row>
    <row r="9" spans="3:5" ht="15" x14ac:dyDescent="0.25">
      <c r="C9" s="3">
        <v>6</v>
      </c>
      <c r="D9" s="61">
        <v>153</v>
      </c>
      <c r="E9" s="61">
        <v>107.1</v>
      </c>
    </row>
    <row r="10" spans="3:5" ht="15" x14ac:dyDescent="0.25">
      <c r="C10" s="3">
        <v>7</v>
      </c>
      <c r="D10" s="61">
        <v>54</v>
      </c>
      <c r="E10" s="61">
        <v>64.260000000000005</v>
      </c>
    </row>
    <row r="11" spans="3:5" ht="15" x14ac:dyDescent="0.25">
      <c r="C11" s="3">
        <v>8</v>
      </c>
      <c r="D11" s="61">
        <v>113</v>
      </c>
      <c r="E11" s="61">
        <v>128.82</v>
      </c>
    </row>
    <row r="12" spans="3:5" ht="15" x14ac:dyDescent="0.25">
      <c r="C12" s="3">
        <v>9</v>
      </c>
      <c r="D12" s="61">
        <v>135</v>
      </c>
      <c r="E12" s="61">
        <v>133.65</v>
      </c>
    </row>
    <row r="13" spans="3:5" ht="15" x14ac:dyDescent="0.25">
      <c r="C13" s="3">
        <v>10</v>
      </c>
      <c r="D13" s="61">
        <v>51</v>
      </c>
      <c r="E13" s="61">
        <v>43.86</v>
      </c>
    </row>
    <row r="14" spans="3:5" ht="15" x14ac:dyDescent="0.25">
      <c r="C14" s="3">
        <v>11</v>
      </c>
      <c r="D14" s="61">
        <v>181</v>
      </c>
      <c r="E14" s="61">
        <v>226.25</v>
      </c>
    </row>
    <row r="15" spans="3:5" ht="15" x14ac:dyDescent="0.25">
      <c r="C15" s="3">
        <v>12</v>
      </c>
      <c r="D15" s="61">
        <v>181</v>
      </c>
      <c r="E15" s="61">
        <v>130.32</v>
      </c>
    </row>
    <row r="16" spans="3:5" ht="15" x14ac:dyDescent="0.25">
      <c r="C16" s="3">
        <v>13</v>
      </c>
      <c r="D16" s="61">
        <v>160</v>
      </c>
      <c r="E16" s="61">
        <v>208</v>
      </c>
    </row>
    <row r="17" spans="3:5" ht="15" x14ac:dyDescent="0.25">
      <c r="C17" s="3">
        <v>14</v>
      </c>
      <c r="D17" s="61">
        <v>190</v>
      </c>
      <c r="E17" s="61">
        <v>207.1</v>
      </c>
    </row>
    <row r="18" spans="3:5" ht="15" x14ac:dyDescent="0.25">
      <c r="C18" s="3">
        <v>15</v>
      </c>
      <c r="D18" s="61">
        <v>113</v>
      </c>
      <c r="E18" s="61">
        <v>82.49</v>
      </c>
    </row>
    <row r="19" spans="3:5" ht="15" x14ac:dyDescent="0.25">
      <c r="C19" s="3">
        <v>16</v>
      </c>
      <c r="D19" s="61">
        <v>74</v>
      </c>
      <c r="E19" s="61">
        <v>68.819999999999993</v>
      </c>
    </row>
    <row r="20" spans="3:5" ht="15" x14ac:dyDescent="0.25">
      <c r="C20" s="3">
        <v>17</v>
      </c>
      <c r="D20" s="61">
        <v>63</v>
      </c>
      <c r="E20" s="61">
        <v>74.34</v>
      </c>
    </row>
    <row r="21" spans="3:5" ht="15" x14ac:dyDescent="0.25">
      <c r="C21" s="3">
        <v>18</v>
      </c>
      <c r="D21" s="61">
        <v>133</v>
      </c>
      <c r="E21" s="61">
        <v>117.04</v>
      </c>
    </row>
    <row r="22" spans="3:5" ht="15" x14ac:dyDescent="0.25">
      <c r="C22" s="3">
        <v>19</v>
      </c>
      <c r="D22" s="61">
        <v>178</v>
      </c>
      <c r="E22" s="61">
        <v>197.58</v>
      </c>
    </row>
    <row r="23" spans="3:5" ht="15" x14ac:dyDescent="0.25">
      <c r="C23" s="3">
        <v>20</v>
      </c>
      <c r="D23" s="61">
        <v>159</v>
      </c>
      <c r="E23" s="61">
        <v>190.8</v>
      </c>
    </row>
    <row r="24" spans="3:5" ht="15" x14ac:dyDescent="0.25">
      <c r="C24" s="3">
        <v>21</v>
      </c>
      <c r="D24" s="61">
        <v>145</v>
      </c>
      <c r="E24" s="61">
        <v>133.4</v>
      </c>
    </row>
    <row r="25" spans="3:5" ht="15" x14ac:dyDescent="0.25">
      <c r="C25" s="3">
        <v>22</v>
      </c>
      <c r="D25" s="61">
        <v>144</v>
      </c>
      <c r="E25" s="61">
        <v>102.24</v>
      </c>
    </row>
    <row r="26" spans="3:5" ht="15" x14ac:dyDescent="0.25">
      <c r="C26" s="3">
        <v>23</v>
      </c>
      <c r="D26" s="61">
        <v>155</v>
      </c>
      <c r="E26" s="61">
        <v>181.35</v>
      </c>
    </row>
    <row r="27" spans="3:5" ht="15" x14ac:dyDescent="0.25">
      <c r="C27" s="3">
        <v>24</v>
      </c>
      <c r="D27" s="61">
        <v>149</v>
      </c>
      <c r="E27" s="61">
        <v>156.44999999999999</v>
      </c>
    </row>
    <row r="28" spans="3:5" ht="15" x14ac:dyDescent="0.25">
      <c r="C28" s="3">
        <v>25</v>
      </c>
      <c r="D28" s="61">
        <v>66</v>
      </c>
      <c r="E28" s="61">
        <v>60.06</v>
      </c>
    </row>
    <row r="29" spans="3:5" ht="15" x14ac:dyDescent="0.25">
      <c r="C29" s="3">
        <v>26</v>
      </c>
      <c r="D29" s="61">
        <v>82</v>
      </c>
      <c r="E29" s="61">
        <v>95.94</v>
      </c>
    </row>
    <row r="30" spans="3:5" ht="15" x14ac:dyDescent="0.25">
      <c r="C30" s="3">
        <v>27</v>
      </c>
      <c r="D30" s="61">
        <v>81</v>
      </c>
      <c r="E30" s="61">
        <v>103.68</v>
      </c>
    </row>
    <row r="31" spans="3:5" ht="15" x14ac:dyDescent="0.25">
      <c r="C31" s="3">
        <v>28</v>
      </c>
      <c r="D31" s="61">
        <v>141</v>
      </c>
      <c r="E31" s="61">
        <v>172.02</v>
      </c>
    </row>
    <row r="32" spans="3:5" ht="15" x14ac:dyDescent="0.25">
      <c r="C32" s="3">
        <v>29</v>
      </c>
      <c r="D32" s="61">
        <v>173</v>
      </c>
      <c r="E32" s="61">
        <v>224.9</v>
      </c>
    </row>
    <row r="33" spans="3:5" ht="15" x14ac:dyDescent="0.25">
      <c r="C33" s="3">
        <v>30</v>
      </c>
      <c r="D33" s="61">
        <v>71</v>
      </c>
      <c r="E33" s="61">
        <v>51.12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B2D-836A-4E86-945A-3EE3D41C80D8}">
  <sheetPr codeName="Sheet42"/>
  <dimension ref="C3:D69"/>
  <sheetViews>
    <sheetView tabSelected="1" topLeftCell="C3" workbookViewId="0">
      <selection activeCell="D7" sqref="D7"/>
    </sheetView>
  </sheetViews>
  <sheetFormatPr defaultRowHeight="12.75" x14ac:dyDescent="0.2"/>
  <cols>
    <col min="1" max="2" width="9.140625" style="34"/>
    <col min="3" max="3" width="10.140625" style="34" bestFit="1" customWidth="1"/>
    <col min="4" max="16384" width="9.140625" style="34"/>
  </cols>
  <sheetData>
    <row r="3" spans="3:4" x14ac:dyDescent="0.2">
      <c r="D3" s="34" t="s">
        <v>1429</v>
      </c>
    </row>
    <row r="5" spans="3:4" x14ac:dyDescent="0.2">
      <c r="C5" s="34" t="s">
        <v>1233</v>
      </c>
      <c r="D5" s="62" t="s">
        <v>1430</v>
      </c>
    </row>
    <row r="6" spans="3:4" x14ac:dyDescent="0.2">
      <c r="C6" s="62">
        <v>37660</v>
      </c>
      <c r="D6" s="34">
        <f>WEEKDAY(C6,2)</f>
        <v>6</v>
      </c>
    </row>
    <row r="7" spans="3:4" x14ac:dyDescent="0.2">
      <c r="C7" s="62">
        <v>39084</v>
      </c>
      <c r="D7" s="34">
        <f t="shared" ref="D7:D69" si="0">WEEKDAY(C7,2)</f>
        <v>2</v>
      </c>
    </row>
    <row r="8" spans="3:4" x14ac:dyDescent="0.2">
      <c r="C8" s="62">
        <v>38354</v>
      </c>
      <c r="D8" s="34">
        <f t="shared" si="0"/>
        <v>7</v>
      </c>
    </row>
    <row r="9" spans="3:4" x14ac:dyDescent="0.2">
      <c r="C9" s="62">
        <v>38650</v>
      </c>
      <c r="D9" s="34">
        <f t="shared" si="0"/>
        <v>2</v>
      </c>
    </row>
    <row r="10" spans="3:4" x14ac:dyDescent="0.2">
      <c r="C10" s="62">
        <v>38270</v>
      </c>
      <c r="D10" s="34">
        <f t="shared" si="0"/>
        <v>7</v>
      </c>
    </row>
    <row r="11" spans="3:4" x14ac:dyDescent="0.2">
      <c r="C11" s="62">
        <v>39003</v>
      </c>
      <c r="D11" s="34">
        <f t="shared" si="0"/>
        <v>5</v>
      </c>
    </row>
    <row r="12" spans="3:4" x14ac:dyDescent="0.2">
      <c r="C12" s="62">
        <v>38986</v>
      </c>
      <c r="D12" s="34">
        <f t="shared" si="0"/>
        <v>2</v>
      </c>
    </row>
    <row r="13" spans="3:4" x14ac:dyDescent="0.2">
      <c r="C13" s="62">
        <v>38985</v>
      </c>
      <c r="D13" s="34">
        <f t="shared" si="0"/>
        <v>1</v>
      </c>
    </row>
    <row r="14" spans="3:4" x14ac:dyDescent="0.2">
      <c r="C14" s="62">
        <v>38657</v>
      </c>
      <c r="D14" s="34">
        <f t="shared" si="0"/>
        <v>2</v>
      </c>
    </row>
    <row r="15" spans="3:4" x14ac:dyDescent="0.2">
      <c r="C15" s="62">
        <v>39050</v>
      </c>
      <c r="D15" s="34">
        <f t="shared" si="0"/>
        <v>3</v>
      </c>
    </row>
    <row r="16" spans="3:4" x14ac:dyDescent="0.2">
      <c r="C16" s="62">
        <v>38399</v>
      </c>
      <c r="D16" s="34">
        <f t="shared" si="0"/>
        <v>3</v>
      </c>
    </row>
    <row r="17" spans="3:4" x14ac:dyDescent="0.2">
      <c r="C17" s="62">
        <v>39290</v>
      </c>
      <c r="D17" s="34">
        <f t="shared" si="0"/>
        <v>5</v>
      </c>
    </row>
    <row r="18" spans="3:4" x14ac:dyDescent="0.2">
      <c r="C18" s="62">
        <v>38070</v>
      </c>
      <c r="D18" s="34">
        <f t="shared" si="0"/>
        <v>3</v>
      </c>
    </row>
    <row r="19" spans="3:4" x14ac:dyDescent="0.2">
      <c r="C19" s="62">
        <v>39727</v>
      </c>
      <c r="D19" s="34">
        <f t="shared" si="0"/>
        <v>1</v>
      </c>
    </row>
    <row r="20" spans="3:4" x14ac:dyDescent="0.2">
      <c r="C20" s="62">
        <v>39183</v>
      </c>
      <c r="D20" s="34">
        <f t="shared" si="0"/>
        <v>3</v>
      </c>
    </row>
    <row r="21" spans="3:4" x14ac:dyDescent="0.2">
      <c r="C21" s="62">
        <v>38020</v>
      </c>
      <c r="D21" s="34">
        <f t="shared" si="0"/>
        <v>2</v>
      </c>
    </row>
    <row r="22" spans="3:4" x14ac:dyDescent="0.2">
      <c r="C22" s="62">
        <v>39835</v>
      </c>
      <c r="D22" s="34">
        <f t="shared" si="0"/>
        <v>4</v>
      </c>
    </row>
    <row r="23" spans="3:4" x14ac:dyDescent="0.2">
      <c r="C23" s="62">
        <v>39019</v>
      </c>
      <c r="D23" s="34">
        <f t="shared" si="0"/>
        <v>7</v>
      </c>
    </row>
    <row r="24" spans="3:4" x14ac:dyDescent="0.2">
      <c r="C24" s="62">
        <v>38512</v>
      </c>
      <c r="D24" s="34">
        <f t="shared" si="0"/>
        <v>4</v>
      </c>
    </row>
    <row r="25" spans="3:4" x14ac:dyDescent="0.2">
      <c r="C25" s="62">
        <v>39676</v>
      </c>
      <c r="D25" s="34">
        <f t="shared" si="0"/>
        <v>6</v>
      </c>
    </row>
    <row r="26" spans="3:4" x14ac:dyDescent="0.2">
      <c r="C26" s="62">
        <v>39064</v>
      </c>
      <c r="D26" s="34">
        <f t="shared" si="0"/>
        <v>3</v>
      </c>
    </row>
    <row r="27" spans="3:4" x14ac:dyDescent="0.2">
      <c r="C27" s="62">
        <v>39146</v>
      </c>
      <c r="D27" s="34">
        <f t="shared" si="0"/>
        <v>1</v>
      </c>
    </row>
    <row r="28" spans="3:4" x14ac:dyDescent="0.2">
      <c r="C28" s="62">
        <v>39668</v>
      </c>
      <c r="D28" s="34">
        <f t="shared" si="0"/>
        <v>5</v>
      </c>
    </row>
    <row r="29" spans="3:4" x14ac:dyDescent="0.2">
      <c r="C29" s="62">
        <v>39326</v>
      </c>
      <c r="D29" s="34">
        <f t="shared" si="0"/>
        <v>6</v>
      </c>
    </row>
    <row r="30" spans="3:4" x14ac:dyDescent="0.2">
      <c r="C30" s="62">
        <v>38235</v>
      </c>
      <c r="D30" s="34">
        <f t="shared" si="0"/>
        <v>7</v>
      </c>
    </row>
    <row r="31" spans="3:4" x14ac:dyDescent="0.2">
      <c r="C31" s="62">
        <v>39827</v>
      </c>
      <c r="D31" s="34">
        <f t="shared" si="0"/>
        <v>3</v>
      </c>
    </row>
    <row r="32" spans="3:4" x14ac:dyDescent="0.2">
      <c r="C32" s="62">
        <v>38089</v>
      </c>
      <c r="D32" s="34">
        <f t="shared" si="0"/>
        <v>1</v>
      </c>
    </row>
    <row r="33" spans="3:4" x14ac:dyDescent="0.2">
      <c r="C33" s="62">
        <v>39879</v>
      </c>
      <c r="D33" s="34">
        <f t="shared" si="0"/>
        <v>6</v>
      </c>
    </row>
    <row r="34" spans="3:4" x14ac:dyDescent="0.2">
      <c r="C34" s="62">
        <v>39934</v>
      </c>
      <c r="D34" s="34">
        <f t="shared" si="0"/>
        <v>5</v>
      </c>
    </row>
    <row r="35" spans="3:4" x14ac:dyDescent="0.2">
      <c r="C35" s="62">
        <v>38130</v>
      </c>
      <c r="D35" s="34">
        <f t="shared" si="0"/>
        <v>7</v>
      </c>
    </row>
    <row r="36" spans="3:4" x14ac:dyDescent="0.2">
      <c r="C36" s="62">
        <v>38212</v>
      </c>
      <c r="D36" s="34">
        <f t="shared" si="0"/>
        <v>5</v>
      </c>
    </row>
    <row r="37" spans="3:4" x14ac:dyDescent="0.2">
      <c r="C37" s="62">
        <v>39044</v>
      </c>
      <c r="D37" s="34">
        <f t="shared" si="0"/>
        <v>4</v>
      </c>
    </row>
    <row r="38" spans="3:4" x14ac:dyDescent="0.2">
      <c r="C38" s="62">
        <v>38663</v>
      </c>
      <c r="D38" s="34">
        <f t="shared" si="0"/>
        <v>1</v>
      </c>
    </row>
    <row r="39" spans="3:4" x14ac:dyDescent="0.2">
      <c r="C39" s="62">
        <v>38289</v>
      </c>
      <c r="D39" s="34">
        <f t="shared" si="0"/>
        <v>5</v>
      </c>
    </row>
    <row r="40" spans="3:4" x14ac:dyDescent="0.2">
      <c r="C40" s="62">
        <v>39008</v>
      </c>
      <c r="D40" s="34">
        <f t="shared" si="0"/>
        <v>3</v>
      </c>
    </row>
    <row r="41" spans="3:4" x14ac:dyDescent="0.2">
      <c r="C41" s="62">
        <v>39605</v>
      </c>
      <c r="D41" s="34">
        <f t="shared" si="0"/>
        <v>5</v>
      </c>
    </row>
    <row r="42" spans="3:4" x14ac:dyDescent="0.2">
      <c r="C42" s="62">
        <v>38792</v>
      </c>
      <c r="D42" s="34">
        <f t="shared" si="0"/>
        <v>4</v>
      </c>
    </row>
    <row r="43" spans="3:4" x14ac:dyDescent="0.2">
      <c r="C43" s="62">
        <v>39831</v>
      </c>
      <c r="D43" s="34">
        <f t="shared" si="0"/>
        <v>7</v>
      </c>
    </row>
    <row r="44" spans="3:4" x14ac:dyDescent="0.2">
      <c r="C44" s="62">
        <v>39611</v>
      </c>
      <c r="D44" s="34">
        <f t="shared" si="0"/>
        <v>4</v>
      </c>
    </row>
    <row r="45" spans="3:4" x14ac:dyDescent="0.2">
      <c r="C45" s="62">
        <v>39149</v>
      </c>
      <c r="D45" s="34">
        <f t="shared" si="0"/>
        <v>4</v>
      </c>
    </row>
    <row r="46" spans="3:4" x14ac:dyDescent="0.2">
      <c r="C46" s="62">
        <v>38895</v>
      </c>
      <c r="D46" s="34">
        <f t="shared" si="0"/>
        <v>2</v>
      </c>
    </row>
    <row r="47" spans="3:4" x14ac:dyDescent="0.2">
      <c r="C47" s="62">
        <v>38838</v>
      </c>
      <c r="D47" s="34">
        <f t="shared" si="0"/>
        <v>1</v>
      </c>
    </row>
    <row r="48" spans="3:4" x14ac:dyDescent="0.2">
      <c r="C48" s="62">
        <v>39566</v>
      </c>
      <c r="D48" s="34">
        <f t="shared" si="0"/>
        <v>1</v>
      </c>
    </row>
    <row r="49" spans="3:4" x14ac:dyDescent="0.2">
      <c r="C49" s="62">
        <v>38939</v>
      </c>
      <c r="D49" s="34">
        <f t="shared" si="0"/>
        <v>4</v>
      </c>
    </row>
    <row r="50" spans="3:4" x14ac:dyDescent="0.2">
      <c r="C50" s="62">
        <v>39358</v>
      </c>
      <c r="D50" s="34">
        <f t="shared" si="0"/>
        <v>3</v>
      </c>
    </row>
    <row r="51" spans="3:4" x14ac:dyDescent="0.2">
      <c r="C51" s="62">
        <v>38753</v>
      </c>
      <c r="D51" s="34">
        <f t="shared" si="0"/>
        <v>7</v>
      </c>
    </row>
    <row r="52" spans="3:4" x14ac:dyDescent="0.2">
      <c r="C52" s="62">
        <v>38479</v>
      </c>
      <c r="D52" s="34">
        <f t="shared" si="0"/>
        <v>6</v>
      </c>
    </row>
    <row r="53" spans="3:4" x14ac:dyDescent="0.2">
      <c r="C53" s="62">
        <v>39506</v>
      </c>
      <c r="D53" s="34">
        <f t="shared" si="0"/>
        <v>4</v>
      </c>
    </row>
    <row r="54" spans="3:4" x14ac:dyDescent="0.2">
      <c r="C54" s="62">
        <v>38815</v>
      </c>
      <c r="D54" s="34">
        <f t="shared" si="0"/>
        <v>6</v>
      </c>
    </row>
    <row r="55" spans="3:4" x14ac:dyDescent="0.2">
      <c r="C55" s="62">
        <v>38453</v>
      </c>
      <c r="D55" s="34">
        <f t="shared" si="0"/>
        <v>1</v>
      </c>
    </row>
    <row r="56" spans="3:4" x14ac:dyDescent="0.2">
      <c r="C56" s="62">
        <v>38389</v>
      </c>
      <c r="D56" s="34">
        <f t="shared" si="0"/>
        <v>7</v>
      </c>
    </row>
    <row r="57" spans="3:4" x14ac:dyDescent="0.2">
      <c r="C57" s="62">
        <v>39606</v>
      </c>
      <c r="D57" s="34">
        <f t="shared" si="0"/>
        <v>6</v>
      </c>
    </row>
    <row r="58" spans="3:4" x14ac:dyDescent="0.2">
      <c r="C58" s="62">
        <v>38938</v>
      </c>
      <c r="D58" s="34">
        <f t="shared" si="0"/>
        <v>3</v>
      </c>
    </row>
    <row r="59" spans="3:4" x14ac:dyDescent="0.2">
      <c r="C59" s="62">
        <v>38464</v>
      </c>
      <c r="D59" s="34">
        <f t="shared" si="0"/>
        <v>5</v>
      </c>
    </row>
    <row r="60" spans="3:4" x14ac:dyDescent="0.2">
      <c r="C60" s="62">
        <v>39749</v>
      </c>
      <c r="D60" s="34">
        <f t="shared" si="0"/>
        <v>2</v>
      </c>
    </row>
    <row r="61" spans="3:4" x14ac:dyDescent="0.2">
      <c r="C61" s="62">
        <v>38698</v>
      </c>
      <c r="D61" s="34">
        <f t="shared" si="0"/>
        <v>1</v>
      </c>
    </row>
    <row r="62" spans="3:4" x14ac:dyDescent="0.2">
      <c r="C62" s="62">
        <v>38860</v>
      </c>
      <c r="D62" s="34">
        <f t="shared" si="0"/>
        <v>2</v>
      </c>
    </row>
    <row r="63" spans="3:4" x14ac:dyDescent="0.2">
      <c r="C63" s="62">
        <v>38620</v>
      </c>
      <c r="D63" s="34">
        <f t="shared" si="0"/>
        <v>7</v>
      </c>
    </row>
    <row r="64" spans="3:4" x14ac:dyDescent="0.2">
      <c r="C64" s="62">
        <v>38001</v>
      </c>
      <c r="D64" s="34">
        <f t="shared" si="0"/>
        <v>4</v>
      </c>
    </row>
    <row r="65" spans="3:4" x14ac:dyDescent="0.2">
      <c r="C65" s="62">
        <v>39157</v>
      </c>
      <c r="D65" s="34">
        <f t="shared" si="0"/>
        <v>5</v>
      </c>
    </row>
    <row r="66" spans="3:4" x14ac:dyDescent="0.2">
      <c r="C66" s="62">
        <v>39183</v>
      </c>
      <c r="D66" s="34">
        <f t="shared" si="0"/>
        <v>3</v>
      </c>
    </row>
    <row r="67" spans="3:4" x14ac:dyDescent="0.2">
      <c r="C67" s="62">
        <v>39220</v>
      </c>
      <c r="D67" s="34">
        <f t="shared" si="0"/>
        <v>5</v>
      </c>
    </row>
    <row r="68" spans="3:4" x14ac:dyDescent="0.2">
      <c r="C68" s="62">
        <v>39358</v>
      </c>
      <c r="D68" s="34">
        <f t="shared" si="0"/>
        <v>3</v>
      </c>
    </row>
    <row r="69" spans="3:4" x14ac:dyDescent="0.2">
      <c r="C69" s="62">
        <v>39168</v>
      </c>
      <c r="D69" s="34">
        <f t="shared" si="0"/>
        <v>2</v>
      </c>
    </row>
  </sheetData>
  <conditionalFormatting sqref="D6:D69">
    <cfRule type="expression" dxfId="0" priority="1" stopIfTrue="1">
      <formula>OR(D6=6,D6=7)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D047-9471-448B-B257-7F9B7548BC8E}">
  <sheetPr codeName="Sheet5"/>
  <dimension ref="D5:M106"/>
  <sheetViews>
    <sheetView topLeftCell="D5" workbookViewId="0">
      <selection activeCell="L84" sqref="L84"/>
    </sheetView>
  </sheetViews>
  <sheetFormatPr defaultRowHeight="15" x14ac:dyDescent="0.25"/>
  <cols>
    <col min="1" max="5" width="9.140625" style="5"/>
    <col min="6" max="6" width="14" style="5" customWidth="1"/>
    <col min="7" max="7" width="18.140625" style="5" customWidth="1"/>
    <col min="8" max="16384" width="9.140625" style="5"/>
  </cols>
  <sheetData>
    <row r="5" spans="4:12" x14ac:dyDescent="0.25">
      <c r="D5" s="5" t="s">
        <v>18</v>
      </c>
      <c r="E5" s="5" t="s">
        <v>19</v>
      </c>
      <c r="F5" s="5" t="s">
        <v>20</v>
      </c>
      <c r="G5" s="5" t="s">
        <v>21</v>
      </c>
    </row>
    <row r="6" spans="4:12" x14ac:dyDescent="0.25">
      <c r="D6" s="5">
        <v>1928</v>
      </c>
      <c r="E6" s="6">
        <v>0.43809999999999999</v>
      </c>
      <c r="F6" s="6">
        <v>3.0800000000000001E-2</v>
      </c>
      <c r="G6" s="6">
        <v>8.3999999999999995E-3</v>
      </c>
      <c r="H6" s="7"/>
      <c r="I6" s="7"/>
      <c r="J6" s="7"/>
      <c r="K6" s="6"/>
      <c r="L6" s="6"/>
    </row>
    <row r="7" spans="4:12" x14ac:dyDescent="0.25">
      <c r="D7" s="5">
        <v>1929</v>
      </c>
      <c r="E7" s="6">
        <v>-8.3000000000000004E-2</v>
      </c>
      <c r="F7" s="6">
        <v>3.1600000000000003E-2</v>
      </c>
      <c r="G7" s="6">
        <v>4.2000000000000003E-2</v>
      </c>
      <c r="H7" s="7"/>
      <c r="I7" s="7"/>
      <c r="J7" s="7"/>
      <c r="K7" s="6"/>
      <c r="L7" s="6"/>
    </row>
    <row r="8" spans="4:12" x14ac:dyDescent="0.25">
      <c r="D8" s="5">
        <v>1930</v>
      </c>
      <c r="E8" s="6">
        <v>-0.25119999999999998</v>
      </c>
      <c r="F8" s="6">
        <v>4.5499999999999999E-2</v>
      </c>
      <c r="G8" s="6">
        <v>4.5400000000000003E-2</v>
      </c>
      <c r="H8" s="7"/>
      <c r="I8" s="7"/>
      <c r="J8" s="7"/>
      <c r="K8" s="6"/>
      <c r="L8" s="6"/>
    </row>
    <row r="9" spans="4:12" x14ac:dyDescent="0.25">
      <c r="D9" s="5">
        <v>1931</v>
      </c>
      <c r="E9" s="6">
        <v>-0.43840000000000001</v>
      </c>
      <c r="F9" s="6">
        <v>2.3099999999999999E-2</v>
      </c>
      <c r="G9" s="6">
        <v>-2.5600000000000001E-2</v>
      </c>
      <c r="H9" s="7"/>
      <c r="I9" s="7"/>
      <c r="J9" s="7"/>
      <c r="K9" s="6"/>
      <c r="L9" s="6"/>
    </row>
    <row r="10" spans="4:12" x14ac:dyDescent="0.25">
      <c r="D10" s="5">
        <v>1932</v>
      </c>
      <c r="E10" s="6">
        <v>-8.6400000000000005E-2</v>
      </c>
      <c r="F10" s="6">
        <v>1.0699999999999999E-2</v>
      </c>
      <c r="G10" s="6">
        <v>8.7900000000000006E-2</v>
      </c>
      <c r="H10" s="7"/>
      <c r="I10" s="7"/>
      <c r="J10" s="7"/>
      <c r="K10" s="6"/>
      <c r="L10" s="6"/>
    </row>
    <row r="11" spans="4:12" x14ac:dyDescent="0.25">
      <c r="D11" s="5">
        <v>1933</v>
      </c>
      <c r="E11" s="6">
        <v>0.49980000000000002</v>
      </c>
      <c r="F11" s="6">
        <v>9.5999999999999992E-3</v>
      </c>
      <c r="G11" s="6">
        <v>1.8599999999999998E-2</v>
      </c>
      <c r="H11" s="7"/>
      <c r="I11" s="7"/>
      <c r="J11" s="7"/>
      <c r="K11" s="6"/>
      <c r="L11" s="6"/>
    </row>
    <row r="12" spans="4:12" x14ac:dyDescent="0.25">
      <c r="D12" s="5">
        <v>1934</v>
      </c>
      <c r="E12" s="6">
        <v>-1.1900000000000001E-2</v>
      </c>
      <c r="F12" s="6">
        <v>3.2000000000000002E-3</v>
      </c>
      <c r="G12" s="6">
        <v>7.9600000000000004E-2</v>
      </c>
      <c r="H12" s="7"/>
      <c r="I12" s="7"/>
      <c r="J12" s="7"/>
      <c r="K12" s="6"/>
      <c r="L12" s="6"/>
    </row>
    <row r="13" spans="4:12" x14ac:dyDescent="0.25">
      <c r="D13" s="5">
        <v>1935</v>
      </c>
      <c r="E13" s="6">
        <v>0.46739999999999998</v>
      </c>
      <c r="F13" s="6">
        <v>1.8E-3</v>
      </c>
      <c r="G13" s="6">
        <v>4.4699999999999997E-2</v>
      </c>
      <c r="H13" s="7"/>
      <c r="I13" s="7"/>
      <c r="J13" s="7"/>
      <c r="K13" s="6"/>
      <c r="L13" s="6"/>
    </row>
    <row r="14" spans="4:12" x14ac:dyDescent="0.25">
      <c r="D14" s="5">
        <v>1936</v>
      </c>
      <c r="E14" s="6">
        <v>0.31940000000000002</v>
      </c>
      <c r="F14" s="6">
        <v>1.6999999999999999E-3</v>
      </c>
      <c r="G14" s="6">
        <v>5.0200000000000002E-2</v>
      </c>
      <c r="H14" s="7"/>
      <c r="I14" s="7"/>
      <c r="J14" s="7"/>
      <c r="K14" s="6"/>
      <c r="L14" s="6"/>
    </row>
    <row r="15" spans="4:12" x14ac:dyDescent="0.25">
      <c r="D15" s="5">
        <v>1937</v>
      </c>
      <c r="E15" s="6">
        <v>-0.35339999999999999</v>
      </c>
      <c r="F15" s="6">
        <v>3.0000000000000001E-3</v>
      </c>
      <c r="G15" s="6">
        <v>1.38E-2</v>
      </c>
      <c r="H15" s="7"/>
      <c r="I15" s="7"/>
      <c r="J15" s="7"/>
      <c r="K15" s="6"/>
      <c r="L15" s="6"/>
    </row>
    <row r="16" spans="4:12" x14ac:dyDescent="0.25">
      <c r="D16" s="5">
        <v>1938</v>
      </c>
      <c r="E16" s="6">
        <v>0.2928</v>
      </c>
      <c r="F16" s="6">
        <v>8.0000000000000004E-4</v>
      </c>
      <c r="G16" s="6">
        <v>4.2099999999999999E-2</v>
      </c>
      <c r="H16" s="7"/>
      <c r="I16" s="7"/>
      <c r="J16" s="7"/>
      <c r="K16" s="6"/>
      <c r="L16" s="6"/>
    </row>
    <row r="17" spans="4:12" x14ac:dyDescent="0.25">
      <c r="D17" s="5">
        <v>1939</v>
      </c>
      <c r="E17" s="6">
        <v>-1.0999999999999999E-2</v>
      </c>
      <c r="F17" s="6">
        <v>4.0000000000000002E-4</v>
      </c>
      <c r="G17" s="6">
        <v>4.41E-2</v>
      </c>
      <c r="H17" s="7"/>
      <c r="I17" s="7"/>
      <c r="J17" s="7"/>
      <c r="K17" s="6"/>
      <c r="L17" s="6"/>
    </row>
    <row r="18" spans="4:12" x14ac:dyDescent="0.25">
      <c r="D18" s="5">
        <v>1940</v>
      </c>
      <c r="E18" s="6">
        <v>-0.1067</v>
      </c>
      <c r="F18" s="6">
        <v>2.9999999999999997E-4</v>
      </c>
      <c r="G18" s="6">
        <v>5.3999999999999999E-2</v>
      </c>
      <c r="H18" s="7"/>
      <c r="I18" s="7"/>
      <c r="J18" s="7"/>
      <c r="K18" s="6"/>
      <c r="L18" s="6"/>
    </row>
    <row r="19" spans="4:12" ht="13.5" hidden="1" customHeight="1" x14ac:dyDescent="0.25">
      <c r="D19" s="5">
        <v>1941</v>
      </c>
      <c r="E19" s="6">
        <v>-0.12770000000000001</v>
      </c>
      <c r="F19" s="6">
        <v>8.0000000000000004E-4</v>
      </c>
      <c r="G19" s="6">
        <v>-2.0199999999999999E-2</v>
      </c>
      <c r="H19" s="7"/>
      <c r="I19" s="7"/>
      <c r="J19" s="7"/>
      <c r="K19" s="6"/>
      <c r="L19" s="6"/>
    </row>
    <row r="20" spans="4:12" hidden="1" x14ac:dyDescent="0.25">
      <c r="D20" s="5">
        <v>1942</v>
      </c>
      <c r="E20" s="6">
        <v>0.19170000000000001</v>
      </c>
      <c r="F20" s="6">
        <v>3.3999999999999998E-3</v>
      </c>
      <c r="G20" s="6">
        <v>2.29E-2</v>
      </c>
      <c r="H20" s="7"/>
      <c r="I20" s="7"/>
      <c r="J20" s="7"/>
      <c r="K20" s="6"/>
      <c r="L20" s="6"/>
    </row>
    <row r="21" spans="4:12" hidden="1" x14ac:dyDescent="0.25">
      <c r="D21" s="5">
        <v>1943</v>
      </c>
      <c r="E21" s="6">
        <v>0.25059999999999999</v>
      </c>
      <c r="F21" s="6">
        <v>3.8E-3</v>
      </c>
      <c r="G21" s="6">
        <v>2.4899999999999999E-2</v>
      </c>
      <c r="H21" s="7"/>
      <c r="I21" s="7"/>
      <c r="J21" s="7"/>
      <c r="K21" s="6"/>
      <c r="L21" s="6"/>
    </row>
    <row r="22" spans="4:12" hidden="1" x14ac:dyDescent="0.25">
      <c r="D22" s="5">
        <v>1944</v>
      </c>
      <c r="E22" s="6">
        <v>0.1903</v>
      </c>
      <c r="F22" s="6">
        <v>3.8E-3</v>
      </c>
      <c r="G22" s="6">
        <v>2.58E-2</v>
      </c>
      <c r="H22" s="7"/>
      <c r="I22" s="7"/>
      <c r="J22" s="7"/>
      <c r="K22" s="6"/>
      <c r="L22" s="6"/>
    </row>
    <row r="23" spans="4:12" hidden="1" x14ac:dyDescent="0.25">
      <c r="D23" s="5">
        <v>1945</v>
      </c>
      <c r="E23" s="6">
        <v>0.35820000000000002</v>
      </c>
      <c r="F23" s="6">
        <v>3.8E-3</v>
      </c>
      <c r="G23" s="6">
        <v>3.7999999999999999E-2</v>
      </c>
      <c r="H23" s="7"/>
      <c r="I23" s="7"/>
      <c r="J23" s="7"/>
      <c r="K23" s="6"/>
      <c r="L23" s="6"/>
    </row>
    <row r="24" spans="4:12" hidden="1" x14ac:dyDescent="0.25">
      <c r="D24" s="5">
        <v>1946</v>
      </c>
      <c r="E24" s="6">
        <v>-8.43E-2</v>
      </c>
      <c r="F24" s="6">
        <v>3.8E-3</v>
      </c>
      <c r="G24" s="6">
        <v>3.1300000000000001E-2</v>
      </c>
      <c r="H24" s="7"/>
      <c r="I24" s="7"/>
      <c r="J24" s="7"/>
      <c r="K24" s="6"/>
      <c r="L24" s="6"/>
    </row>
    <row r="25" spans="4:12" hidden="1" x14ac:dyDescent="0.25">
      <c r="D25" s="5">
        <v>1947</v>
      </c>
      <c r="E25" s="6">
        <v>5.1999999999999998E-2</v>
      </c>
      <c r="F25" s="6">
        <v>5.7000000000000002E-3</v>
      </c>
      <c r="G25" s="6">
        <v>9.1999999999999998E-3</v>
      </c>
      <c r="H25" s="7"/>
      <c r="I25" s="7"/>
      <c r="J25" s="7"/>
      <c r="K25" s="6"/>
      <c r="L25" s="6"/>
    </row>
    <row r="26" spans="4:12" hidden="1" x14ac:dyDescent="0.25">
      <c r="D26" s="5">
        <v>1948</v>
      </c>
      <c r="E26" s="6">
        <v>5.7000000000000002E-2</v>
      </c>
      <c r="F26" s="6">
        <v>1.0200000000000001E-2</v>
      </c>
      <c r="G26" s="6">
        <v>1.95E-2</v>
      </c>
      <c r="H26" s="7"/>
      <c r="I26" s="7"/>
      <c r="J26" s="7"/>
      <c r="K26" s="6"/>
      <c r="L26" s="6"/>
    </row>
    <row r="27" spans="4:12" hidden="1" x14ac:dyDescent="0.25">
      <c r="D27" s="5">
        <v>1949</v>
      </c>
      <c r="E27" s="6">
        <v>0.183</v>
      </c>
      <c r="F27" s="6">
        <v>1.0999999999999999E-2</v>
      </c>
      <c r="G27" s="6">
        <v>4.6600000000000003E-2</v>
      </c>
      <c r="H27" s="7"/>
      <c r="I27" s="7"/>
      <c r="J27" s="7"/>
      <c r="K27" s="6"/>
      <c r="L27" s="6"/>
    </row>
    <row r="28" spans="4:12" hidden="1" x14ac:dyDescent="0.25">
      <c r="D28" s="5">
        <v>1950</v>
      </c>
      <c r="E28" s="6">
        <v>0.30809999999999998</v>
      </c>
      <c r="F28" s="6">
        <v>1.17E-2</v>
      </c>
      <c r="G28" s="6">
        <v>4.3E-3</v>
      </c>
      <c r="H28" s="7"/>
      <c r="I28" s="7"/>
      <c r="J28" s="7"/>
      <c r="K28" s="6"/>
      <c r="L28" s="6"/>
    </row>
    <row r="29" spans="4:12" hidden="1" x14ac:dyDescent="0.25">
      <c r="D29" s="5">
        <v>1951</v>
      </c>
      <c r="E29" s="6">
        <v>0.23680000000000001</v>
      </c>
      <c r="F29" s="6">
        <v>1.4800000000000001E-2</v>
      </c>
      <c r="G29" s="6">
        <v>-3.0000000000000001E-3</v>
      </c>
      <c r="H29" s="7"/>
      <c r="I29" s="7"/>
      <c r="J29" s="7"/>
      <c r="K29" s="6"/>
      <c r="L29" s="6"/>
    </row>
    <row r="30" spans="4:12" hidden="1" x14ac:dyDescent="0.25">
      <c r="D30" s="5">
        <v>1952</v>
      </c>
      <c r="E30" s="6">
        <v>0.18149999999999999</v>
      </c>
      <c r="F30" s="6">
        <v>1.67E-2</v>
      </c>
      <c r="G30" s="6">
        <v>2.2700000000000001E-2</v>
      </c>
      <c r="H30" s="7"/>
      <c r="I30" s="7"/>
      <c r="J30" s="7"/>
      <c r="K30" s="6"/>
      <c r="L30" s="6"/>
    </row>
    <row r="31" spans="4:12" hidden="1" x14ac:dyDescent="0.25">
      <c r="D31" s="5">
        <v>1953</v>
      </c>
      <c r="E31" s="6">
        <v>-1.21E-2</v>
      </c>
      <c r="F31" s="6">
        <v>1.89E-2</v>
      </c>
      <c r="G31" s="6">
        <v>4.1399999999999999E-2</v>
      </c>
      <c r="H31" s="7"/>
      <c r="I31" s="7"/>
      <c r="J31" s="7"/>
      <c r="K31" s="6"/>
      <c r="L31" s="6"/>
    </row>
    <row r="32" spans="4:12" hidden="1" x14ac:dyDescent="0.25">
      <c r="D32" s="5">
        <v>1954</v>
      </c>
      <c r="E32" s="6">
        <v>0.52559999999999996</v>
      </c>
      <c r="F32" s="6">
        <v>9.5999999999999992E-3</v>
      </c>
      <c r="G32" s="6">
        <v>3.2899999999999999E-2</v>
      </c>
      <c r="H32" s="7"/>
      <c r="I32" s="7"/>
      <c r="J32" s="7"/>
      <c r="K32" s="6"/>
      <c r="L32" s="6"/>
    </row>
    <row r="33" spans="4:13" hidden="1" x14ac:dyDescent="0.25">
      <c r="D33" s="5">
        <v>1955</v>
      </c>
      <c r="E33" s="6">
        <v>0.32600000000000001</v>
      </c>
      <c r="F33" s="6">
        <v>1.66E-2</v>
      </c>
      <c r="G33" s="6">
        <v>-1.34E-2</v>
      </c>
      <c r="H33" s="7"/>
      <c r="I33" s="7"/>
      <c r="J33" s="7"/>
      <c r="K33" s="6"/>
      <c r="L33" s="6"/>
    </row>
    <row r="34" spans="4:13" hidden="1" x14ac:dyDescent="0.25">
      <c r="D34" s="5">
        <v>1956</v>
      </c>
      <c r="E34" s="6">
        <v>7.4399999999999994E-2</v>
      </c>
      <c r="F34" s="6">
        <v>2.5600000000000001E-2</v>
      </c>
      <c r="G34" s="6">
        <v>-2.2599999999999999E-2</v>
      </c>
      <c r="H34" s="7"/>
      <c r="I34" s="7"/>
      <c r="J34" s="7"/>
      <c r="K34" s="6"/>
      <c r="L34" s="6"/>
    </row>
    <row r="35" spans="4:13" hidden="1" x14ac:dyDescent="0.25">
      <c r="D35" s="5">
        <v>1957</v>
      </c>
      <c r="E35" s="6">
        <v>-0.1046</v>
      </c>
      <c r="F35" s="6">
        <v>3.2300000000000002E-2</v>
      </c>
      <c r="G35" s="6">
        <v>6.8000000000000005E-2</v>
      </c>
      <c r="H35" s="7"/>
      <c r="I35" s="7"/>
      <c r="J35" s="7"/>
      <c r="K35" s="6"/>
      <c r="L35" s="6"/>
    </row>
    <row r="36" spans="4:13" hidden="1" x14ac:dyDescent="0.25">
      <c r="D36" s="5">
        <v>1958</v>
      </c>
      <c r="E36" s="6">
        <v>0.43719999999999998</v>
      </c>
      <c r="F36" s="6">
        <v>1.78E-2</v>
      </c>
      <c r="G36" s="6">
        <v>-2.1000000000000001E-2</v>
      </c>
      <c r="H36" s="7"/>
      <c r="I36" s="7"/>
      <c r="J36" s="7"/>
      <c r="K36" s="6"/>
      <c r="L36" s="6"/>
    </row>
    <row r="37" spans="4:13" hidden="1" x14ac:dyDescent="0.25">
      <c r="D37" s="5">
        <v>1959</v>
      </c>
      <c r="E37" s="6">
        <v>0.1206</v>
      </c>
      <c r="F37" s="6">
        <v>3.2599999999999997E-2</v>
      </c>
      <c r="G37" s="6">
        <v>-2.6499999999999999E-2</v>
      </c>
      <c r="H37" s="7"/>
      <c r="I37" s="7"/>
      <c r="J37" s="7"/>
      <c r="K37" s="6"/>
      <c r="L37" s="6"/>
    </row>
    <row r="38" spans="4:13" hidden="1" x14ac:dyDescent="0.25">
      <c r="D38" s="5">
        <v>1960</v>
      </c>
      <c r="E38" s="6">
        <v>3.3999999999999998E-3</v>
      </c>
      <c r="F38" s="6">
        <v>3.0499999999999999E-2</v>
      </c>
      <c r="G38" s="6">
        <v>0.1164</v>
      </c>
      <c r="H38" s="7"/>
      <c r="I38" s="7"/>
      <c r="J38" s="7"/>
      <c r="K38" s="6"/>
      <c r="L38" s="6"/>
      <c r="M38" s="6"/>
    </row>
    <row r="39" spans="4:13" hidden="1" x14ac:dyDescent="0.25">
      <c r="D39" s="5">
        <v>1961</v>
      </c>
      <c r="E39" s="6">
        <v>0.26640000000000003</v>
      </c>
      <c r="F39" s="6">
        <v>2.2700000000000001E-2</v>
      </c>
      <c r="G39" s="6">
        <v>2.06E-2</v>
      </c>
      <c r="H39" s="7"/>
      <c r="I39" s="7"/>
      <c r="J39" s="7"/>
      <c r="K39" s="6"/>
      <c r="L39" s="6"/>
      <c r="M39" s="6"/>
    </row>
    <row r="40" spans="4:13" hidden="1" x14ac:dyDescent="0.25">
      <c r="D40" s="5">
        <v>1962</v>
      </c>
      <c r="E40" s="6">
        <v>-8.8099999999999998E-2</v>
      </c>
      <c r="F40" s="6">
        <v>2.7799999999999998E-2</v>
      </c>
      <c r="G40" s="6">
        <v>5.6899999999999999E-2</v>
      </c>
      <c r="H40" s="7"/>
      <c r="I40" s="7"/>
      <c r="J40" s="7"/>
      <c r="K40" s="6"/>
      <c r="L40" s="6"/>
      <c r="M40" s="6"/>
    </row>
    <row r="41" spans="4:13" hidden="1" x14ac:dyDescent="0.25">
      <c r="D41" s="5">
        <v>1963</v>
      </c>
      <c r="E41" s="6">
        <v>0.2261</v>
      </c>
      <c r="F41" s="6">
        <v>3.1099999999999999E-2</v>
      </c>
      <c r="G41" s="6">
        <v>1.6799999999999999E-2</v>
      </c>
      <c r="H41" s="7"/>
      <c r="I41" s="7"/>
      <c r="J41" s="7"/>
      <c r="K41" s="6"/>
      <c r="L41" s="6"/>
      <c r="M41" s="6"/>
    </row>
    <row r="42" spans="4:13" hidden="1" x14ac:dyDescent="0.25">
      <c r="D42" s="5">
        <v>1964</v>
      </c>
      <c r="E42" s="6">
        <v>0.16420000000000001</v>
      </c>
      <c r="F42" s="6">
        <v>3.5099999999999999E-2</v>
      </c>
      <c r="G42" s="6">
        <v>3.73E-2</v>
      </c>
      <c r="H42" s="7"/>
      <c r="I42" s="7"/>
      <c r="J42" s="7"/>
      <c r="K42" s="6"/>
      <c r="L42" s="6"/>
      <c r="M42" s="6"/>
    </row>
    <row r="43" spans="4:13" hidden="1" x14ac:dyDescent="0.25">
      <c r="D43" s="5">
        <v>1965</v>
      </c>
      <c r="E43" s="6">
        <v>0.124</v>
      </c>
      <c r="F43" s="6">
        <v>3.9E-2</v>
      </c>
      <c r="G43" s="6">
        <v>7.1999999999999998E-3</v>
      </c>
      <c r="H43" s="7"/>
      <c r="I43" s="7"/>
      <c r="J43" s="7"/>
      <c r="K43" s="6"/>
      <c r="L43" s="6"/>
      <c r="M43" s="6"/>
    </row>
    <row r="44" spans="4:13" hidden="1" x14ac:dyDescent="0.25">
      <c r="D44" s="5">
        <v>1966</v>
      </c>
      <c r="E44" s="6">
        <v>-9.9699999999999997E-2</v>
      </c>
      <c r="F44" s="6">
        <v>4.8399999999999999E-2</v>
      </c>
      <c r="G44" s="6">
        <v>2.9100000000000001E-2</v>
      </c>
      <c r="H44" s="7"/>
      <c r="I44" s="7"/>
      <c r="J44" s="7"/>
      <c r="K44" s="6"/>
      <c r="L44" s="6"/>
      <c r="M44" s="6"/>
    </row>
    <row r="45" spans="4:13" hidden="1" x14ac:dyDescent="0.25">
      <c r="D45" s="5">
        <v>1967</v>
      </c>
      <c r="E45" s="6">
        <v>0.23799999999999999</v>
      </c>
      <c r="F45" s="6">
        <v>4.3299999999999998E-2</v>
      </c>
      <c r="G45" s="6">
        <v>-1.5800000000000002E-2</v>
      </c>
      <c r="H45" s="7"/>
      <c r="I45" s="7"/>
      <c r="J45" s="7"/>
      <c r="K45" s="6"/>
      <c r="L45" s="6"/>
      <c r="M45" s="6"/>
    </row>
    <row r="46" spans="4:13" hidden="1" x14ac:dyDescent="0.25">
      <c r="D46" s="5">
        <v>1968</v>
      </c>
      <c r="E46" s="6">
        <v>0.1081</v>
      </c>
      <c r="F46" s="6">
        <v>5.2600000000000001E-2</v>
      </c>
      <c r="G46" s="6">
        <v>3.27E-2</v>
      </c>
      <c r="H46" s="7"/>
      <c r="I46" s="7"/>
      <c r="J46" s="7"/>
      <c r="K46" s="6"/>
      <c r="L46" s="6"/>
      <c r="M46" s="6"/>
    </row>
    <row r="47" spans="4:13" hidden="1" x14ac:dyDescent="0.25">
      <c r="D47" s="5">
        <v>1969</v>
      </c>
      <c r="E47" s="6">
        <v>-8.2400000000000001E-2</v>
      </c>
      <c r="F47" s="6">
        <v>6.5600000000000006E-2</v>
      </c>
      <c r="G47" s="6">
        <v>-5.0099999999999999E-2</v>
      </c>
      <c r="H47" s="7"/>
      <c r="I47" s="7"/>
      <c r="J47" s="7"/>
      <c r="K47" s="6"/>
      <c r="L47" s="6"/>
      <c r="M47" s="6"/>
    </row>
    <row r="48" spans="4:13" hidden="1" x14ac:dyDescent="0.25">
      <c r="D48" s="5">
        <v>1970</v>
      </c>
      <c r="E48" s="6">
        <v>3.56E-2</v>
      </c>
      <c r="F48" s="6">
        <v>6.6900000000000001E-2</v>
      </c>
      <c r="G48" s="6">
        <v>0.16750000000000001</v>
      </c>
      <c r="H48" s="7"/>
      <c r="I48" s="7"/>
      <c r="J48" s="7"/>
      <c r="K48" s="6"/>
      <c r="L48" s="6"/>
      <c r="M48" s="6"/>
    </row>
    <row r="49" spans="4:13" hidden="1" x14ac:dyDescent="0.25">
      <c r="D49" s="5">
        <v>1971</v>
      </c>
      <c r="E49" s="6">
        <v>0.14219999999999999</v>
      </c>
      <c r="F49" s="6">
        <v>4.5400000000000003E-2</v>
      </c>
      <c r="G49" s="6">
        <v>9.7900000000000001E-2</v>
      </c>
      <c r="H49" s="7"/>
      <c r="I49" s="7"/>
      <c r="J49" s="7"/>
      <c r="K49" s="6"/>
      <c r="L49" s="6"/>
      <c r="M49" s="6"/>
    </row>
    <row r="50" spans="4:13" hidden="1" x14ac:dyDescent="0.25">
      <c r="D50" s="5">
        <v>1972</v>
      </c>
      <c r="E50" s="6">
        <v>0.18759999999999999</v>
      </c>
      <c r="F50" s="6">
        <v>3.95E-2</v>
      </c>
      <c r="G50" s="6">
        <v>2.8199999999999999E-2</v>
      </c>
      <c r="H50" s="7"/>
      <c r="I50" s="7"/>
      <c r="J50" s="7"/>
      <c r="K50" s="6"/>
      <c r="L50" s="6"/>
      <c r="M50" s="6"/>
    </row>
    <row r="51" spans="4:13" hidden="1" x14ac:dyDescent="0.25">
      <c r="D51" s="5">
        <v>1973</v>
      </c>
      <c r="E51" s="6">
        <v>-0.1431</v>
      </c>
      <c r="F51" s="6">
        <v>6.7299999999999999E-2</v>
      </c>
      <c r="G51" s="6">
        <v>3.6600000000000001E-2</v>
      </c>
      <c r="H51" s="7"/>
      <c r="I51" s="7"/>
      <c r="J51" s="7"/>
      <c r="K51" s="6"/>
      <c r="L51" s="6"/>
      <c r="M51" s="6"/>
    </row>
    <row r="52" spans="4:13" hidden="1" x14ac:dyDescent="0.25">
      <c r="D52" s="5">
        <v>1974</v>
      </c>
      <c r="E52" s="6">
        <v>-0.25900000000000001</v>
      </c>
      <c r="F52" s="6">
        <v>7.7799999999999994E-2</v>
      </c>
      <c r="G52" s="6">
        <v>1.9900000000000001E-2</v>
      </c>
      <c r="H52" s="7"/>
      <c r="I52" s="7"/>
      <c r="J52" s="7"/>
      <c r="K52" s="6"/>
      <c r="L52" s="6"/>
      <c r="M52" s="6"/>
    </row>
    <row r="53" spans="4:13" hidden="1" x14ac:dyDescent="0.25">
      <c r="D53" s="5">
        <v>1975</v>
      </c>
      <c r="E53" s="6">
        <v>0.37</v>
      </c>
      <c r="F53" s="6">
        <v>5.9900000000000002E-2</v>
      </c>
      <c r="G53" s="6">
        <v>3.61E-2</v>
      </c>
      <c r="H53" s="7"/>
      <c r="I53" s="7"/>
      <c r="J53" s="7"/>
      <c r="K53" s="6"/>
      <c r="L53" s="6"/>
      <c r="M53" s="6"/>
    </row>
    <row r="54" spans="4:13" hidden="1" x14ac:dyDescent="0.25">
      <c r="D54" s="5">
        <v>1976</v>
      </c>
      <c r="E54" s="6">
        <v>0.23830000000000001</v>
      </c>
      <c r="F54" s="6">
        <v>4.9700000000000001E-2</v>
      </c>
      <c r="G54" s="6">
        <v>0.1598</v>
      </c>
      <c r="H54" s="7"/>
      <c r="I54" s="7"/>
      <c r="J54" s="7"/>
      <c r="K54" s="6"/>
      <c r="L54" s="6"/>
      <c r="M54" s="6"/>
    </row>
    <row r="55" spans="4:13" hidden="1" x14ac:dyDescent="0.25">
      <c r="D55" s="5">
        <v>1977</v>
      </c>
      <c r="E55" s="6">
        <v>-6.9800000000000001E-2</v>
      </c>
      <c r="F55" s="6">
        <v>5.1299999999999998E-2</v>
      </c>
      <c r="G55" s="6">
        <v>1.29E-2</v>
      </c>
      <c r="H55" s="7"/>
      <c r="I55" s="7"/>
      <c r="J55" s="7"/>
      <c r="K55" s="6"/>
      <c r="L55" s="6"/>
      <c r="M55" s="6"/>
    </row>
    <row r="56" spans="4:13" hidden="1" x14ac:dyDescent="0.25">
      <c r="D56" s="5">
        <v>1978</v>
      </c>
      <c r="E56" s="6">
        <v>6.5100000000000005E-2</v>
      </c>
      <c r="F56" s="6">
        <v>6.93E-2</v>
      </c>
      <c r="G56" s="6">
        <v>-7.7999999999999996E-3</v>
      </c>
      <c r="H56" s="7"/>
      <c r="I56" s="7"/>
      <c r="J56" s="7"/>
      <c r="K56" s="6"/>
      <c r="L56" s="6"/>
      <c r="M56" s="6"/>
    </row>
    <row r="57" spans="4:13" hidden="1" x14ac:dyDescent="0.25">
      <c r="D57" s="5">
        <v>1979</v>
      </c>
      <c r="E57" s="6">
        <v>0.1852</v>
      </c>
      <c r="F57" s="6">
        <v>9.9400000000000002E-2</v>
      </c>
      <c r="G57" s="6">
        <v>6.7000000000000002E-3</v>
      </c>
      <c r="H57" s="7"/>
      <c r="I57" s="7"/>
      <c r="J57" s="7"/>
      <c r="K57" s="6"/>
      <c r="L57" s="6"/>
      <c r="M57" s="6"/>
    </row>
    <row r="58" spans="4:13" hidden="1" x14ac:dyDescent="0.25">
      <c r="D58" s="5">
        <v>1980</v>
      </c>
      <c r="E58" s="6">
        <v>0.31740000000000002</v>
      </c>
      <c r="F58" s="6">
        <v>0.11219999999999999</v>
      </c>
      <c r="G58" s="6">
        <v>-2.9899999999999999E-2</v>
      </c>
      <c r="H58" s="7"/>
      <c r="I58" s="7"/>
      <c r="J58" s="7"/>
      <c r="K58" s="6"/>
      <c r="L58" s="6"/>
      <c r="M58" s="6"/>
    </row>
    <row r="59" spans="4:13" hidden="1" x14ac:dyDescent="0.25">
      <c r="D59" s="5">
        <v>1981</v>
      </c>
      <c r="E59" s="6">
        <v>-4.7E-2</v>
      </c>
      <c r="F59" s="6">
        <v>0.14299999999999999</v>
      </c>
      <c r="G59" s="6">
        <v>8.2000000000000003E-2</v>
      </c>
      <c r="H59" s="7"/>
      <c r="I59" s="7"/>
      <c r="J59" s="7"/>
      <c r="K59" s="6"/>
      <c r="L59" s="6"/>
      <c r="M59" s="6"/>
    </row>
    <row r="60" spans="4:13" hidden="1" x14ac:dyDescent="0.25">
      <c r="D60" s="5">
        <v>1982</v>
      </c>
      <c r="E60" s="6">
        <v>0.20419999999999999</v>
      </c>
      <c r="F60" s="6">
        <v>0.1101</v>
      </c>
      <c r="G60" s="6">
        <v>0.3281</v>
      </c>
      <c r="H60" s="7"/>
      <c r="I60" s="7"/>
      <c r="J60" s="7"/>
      <c r="K60" s="6"/>
      <c r="L60" s="6"/>
      <c r="M60" s="6"/>
    </row>
    <row r="61" spans="4:13" hidden="1" x14ac:dyDescent="0.25">
      <c r="D61" s="5">
        <v>1983</v>
      </c>
      <c r="E61" s="6">
        <v>0.22339999999999999</v>
      </c>
      <c r="F61" s="6">
        <v>8.4500000000000006E-2</v>
      </c>
      <c r="G61" s="6">
        <v>3.2000000000000001E-2</v>
      </c>
      <c r="H61" s="7"/>
      <c r="I61" s="7"/>
      <c r="J61" s="7"/>
      <c r="K61" s="6"/>
      <c r="L61" s="6"/>
      <c r="M61" s="6"/>
    </row>
    <row r="62" spans="4:13" hidden="1" x14ac:dyDescent="0.25">
      <c r="D62" s="5">
        <v>1984</v>
      </c>
      <c r="E62" s="6">
        <v>6.1499999999999999E-2</v>
      </c>
      <c r="F62" s="6">
        <v>9.6100000000000005E-2</v>
      </c>
      <c r="G62" s="6">
        <v>0.13730000000000001</v>
      </c>
      <c r="H62" s="7"/>
      <c r="I62" s="7"/>
      <c r="J62" s="7"/>
      <c r="K62" s="6"/>
      <c r="L62" s="6"/>
      <c r="M62" s="6"/>
    </row>
    <row r="63" spans="4:13" hidden="1" x14ac:dyDescent="0.25">
      <c r="D63" s="5">
        <v>1985</v>
      </c>
      <c r="E63" s="6">
        <v>0.31240000000000001</v>
      </c>
      <c r="F63" s="6">
        <v>7.4899999999999994E-2</v>
      </c>
      <c r="G63" s="6">
        <v>0.2571</v>
      </c>
      <c r="H63" s="7"/>
      <c r="I63" s="7"/>
      <c r="J63" s="7"/>
      <c r="K63" s="6"/>
      <c r="L63" s="6"/>
      <c r="M63" s="6"/>
    </row>
    <row r="64" spans="4:13" hidden="1" x14ac:dyDescent="0.25">
      <c r="D64" s="5">
        <v>1986</v>
      </c>
      <c r="E64" s="6">
        <v>0.18490000000000001</v>
      </c>
      <c r="F64" s="6">
        <v>6.0400000000000002E-2</v>
      </c>
      <c r="G64" s="6">
        <v>0.24279999999999999</v>
      </c>
      <c r="H64" s="7"/>
      <c r="I64" s="7"/>
      <c r="J64" s="7"/>
      <c r="K64" s="6"/>
      <c r="L64" s="6"/>
      <c r="M64" s="6"/>
    </row>
    <row r="65" spans="4:13" hidden="1" x14ac:dyDescent="0.25">
      <c r="D65" s="5">
        <v>1987</v>
      </c>
      <c r="E65" s="6">
        <v>5.8099999999999999E-2</v>
      </c>
      <c r="F65" s="6">
        <v>5.7200000000000001E-2</v>
      </c>
      <c r="G65" s="6">
        <v>-4.9599999999999998E-2</v>
      </c>
      <c r="H65" s="7"/>
      <c r="I65" s="7"/>
      <c r="J65" s="7"/>
      <c r="K65" s="6"/>
      <c r="L65" s="6"/>
      <c r="M65" s="6"/>
    </row>
    <row r="66" spans="4:13" hidden="1" x14ac:dyDescent="0.25">
      <c r="D66" s="5">
        <v>1988</v>
      </c>
      <c r="E66" s="6">
        <v>0.16539999999999999</v>
      </c>
      <c r="F66" s="6">
        <v>6.4500000000000002E-2</v>
      </c>
      <c r="G66" s="6">
        <v>8.2199999999999995E-2</v>
      </c>
      <c r="H66" s="7"/>
      <c r="I66" s="7"/>
      <c r="J66" s="7"/>
      <c r="K66" s="6"/>
      <c r="L66" s="6"/>
      <c r="M66" s="6"/>
    </row>
    <row r="67" spans="4:13" hidden="1" x14ac:dyDescent="0.25">
      <c r="D67" s="5">
        <v>1989</v>
      </c>
      <c r="E67" s="6">
        <v>0.31480000000000002</v>
      </c>
      <c r="F67" s="6">
        <v>8.1100000000000005E-2</v>
      </c>
      <c r="G67" s="6">
        <v>0.1769</v>
      </c>
      <c r="H67" s="7"/>
      <c r="I67" s="7"/>
      <c r="J67" s="7"/>
      <c r="K67" s="6"/>
      <c r="L67" s="6"/>
      <c r="M67" s="6"/>
    </row>
    <row r="68" spans="4:13" hidden="1" x14ac:dyDescent="0.25">
      <c r="D68" s="5">
        <v>1990</v>
      </c>
      <c r="E68" s="6">
        <v>-3.0599999999999999E-2</v>
      </c>
      <c r="F68" s="6">
        <v>7.5499999999999998E-2</v>
      </c>
      <c r="G68" s="6">
        <v>6.2399999999999997E-2</v>
      </c>
      <c r="H68" s="7"/>
      <c r="I68" s="7"/>
      <c r="J68" s="7"/>
      <c r="K68" s="6"/>
      <c r="L68" s="6"/>
      <c r="M68" s="6"/>
    </row>
    <row r="69" spans="4:13" hidden="1" x14ac:dyDescent="0.25">
      <c r="D69" s="5">
        <v>1991</v>
      </c>
      <c r="E69" s="6">
        <v>0.30230000000000001</v>
      </c>
      <c r="F69" s="6">
        <v>5.6099999999999997E-2</v>
      </c>
      <c r="G69" s="6">
        <v>0.15</v>
      </c>
      <c r="H69" s="7"/>
      <c r="I69" s="7"/>
      <c r="J69" s="7"/>
      <c r="K69" s="6"/>
      <c r="L69" s="6"/>
      <c r="M69" s="6"/>
    </row>
    <row r="70" spans="4:13" hidden="1" x14ac:dyDescent="0.25">
      <c r="D70" s="5">
        <v>1992</v>
      </c>
      <c r="E70" s="6">
        <v>7.4899999999999994E-2</v>
      </c>
      <c r="F70" s="6">
        <v>3.4099999999999998E-2</v>
      </c>
      <c r="G70" s="6">
        <v>9.3600000000000003E-2</v>
      </c>
      <c r="H70" s="7"/>
      <c r="I70" s="7"/>
      <c r="J70" s="7"/>
      <c r="K70" s="6"/>
      <c r="L70" s="6"/>
      <c r="M70" s="6"/>
    </row>
    <row r="71" spans="4:13" hidden="1" x14ac:dyDescent="0.25">
      <c r="D71" s="5">
        <v>1993</v>
      </c>
      <c r="E71" s="6">
        <v>9.9699999999999997E-2</v>
      </c>
      <c r="F71" s="6">
        <v>2.98E-2</v>
      </c>
      <c r="G71" s="6">
        <v>0.1421</v>
      </c>
      <c r="H71" s="7"/>
      <c r="I71" s="7"/>
      <c r="J71" s="7"/>
      <c r="K71" s="6"/>
      <c r="L71" s="6"/>
      <c r="M71" s="6"/>
    </row>
    <row r="72" spans="4:13" hidden="1" x14ac:dyDescent="0.25">
      <c r="D72" s="5">
        <v>1994</v>
      </c>
      <c r="E72" s="6">
        <v>1.3299999999999999E-2</v>
      </c>
      <c r="F72" s="6">
        <v>3.9899999999999998E-2</v>
      </c>
      <c r="G72" s="6">
        <v>-8.0399999999999999E-2</v>
      </c>
      <c r="H72" s="7"/>
      <c r="I72" s="7"/>
      <c r="J72" s="7"/>
      <c r="K72" s="6"/>
      <c r="L72" s="6"/>
      <c r="M72" s="6"/>
    </row>
    <row r="73" spans="4:13" hidden="1" x14ac:dyDescent="0.25">
      <c r="D73" s="5">
        <v>1995</v>
      </c>
      <c r="E73" s="6">
        <v>0.372</v>
      </c>
      <c r="F73" s="6">
        <v>5.5199999999999999E-2</v>
      </c>
      <c r="G73" s="6">
        <v>0.23480000000000001</v>
      </c>
      <c r="H73" s="7"/>
      <c r="I73" s="7"/>
      <c r="J73" s="7"/>
      <c r="K73" s="6"/>
      <c r="L73" s="6"/>
      <c r="M73" s="6"/>
    </row>
    <row r="74" spans="4:13" hidden="1" x14ac:dyDescent="0.25">
      <c r="D74" s="5">
        <v>1996</v>
      </c>
      <c r="E74" s="6">
        <v>0.2268</v>
      </c>
      <c r="F74" s="6">
        <v>5.0200000000000002E-2</v>
      </c>
      <c r="G74" s="6">
        <v>1.43E-2</v>
      </c>
      <c r="H74" s="7"/>
      <c r="I74" s="7"/>
      <c r="J74" s="7"/>
      <c r="K74" s="6"/>
      <c r="L74" s="6"/>
      <c r="M74" s="6"/>
    </row>
    <row r="75" spans="4:13" hidden="1" x14ac:dyDescent="0.25">
      <c r="D75" s="5">
        <v>1997</v>
      </c>
      <c r="E75" s="6">
        <v>0.33100000000000002</v>
      </c>
      <c r="F75" s="6">
        <v>5.0500000000000003E-2</v>
      </c>
      <c r="G75" s="6">
        <v>9.9400000000000002E-2</v>
      </c>
      <c r="H75" s="7"/>
      <c r="I75" s="7"/>
      <c r="J75" s="7"/>
      <c r="K75" s="6"/>
      <c r="L75" s="6"/>
      <c r="M75" s="6"/>
    </row>
    <row r="76" spans="4:13" hidden="1" x14ac:dyDescent="0.25">
      <c r="D76" s="5">
        <v>1998</v>
      </c>
      <c r="E76" s="6">
        <v>0.28339999999999999</v>
      </c>
      <c r="F76" s="6">
        <v>4.7300000000000002E-2</v>
      </c>
      <c r="G76" s="6">
        <v>0.1492</v>
      </c>
      <c r="H76" s="7"/>
      <c r="I76" s="7"/>
      <c r="J76" s="7"/>
      <c r="K76" s="6"/>
      <c r="L76" s="6"/>
      <c r="M76" s="6"/>
    </row>
    <row r="77" spans="4:13" hidden="1" x14ac:dyDescent="0.25">
      <c r="D77" s="5">
        <v>1999</v>
      </c>
      <c r="E77" s="6">
        <v>0.2089</v>
      </c>
      <c r="F77" s="6">
        <v>4.5100000000000001E-2</v>
      </c>
      <c r="G77" s="6">
        <v>-8.2500000000000004E-2</v>
      </c>
      <c r="H77" s="7"/>
      <c r="I77" s="7"/>
      <c r="J77" s="7"/>
      <c r="K77" s="6"/>
      <c r="L77" s="6"/>
      <c r="M77" s="6"/>
    </row>
    <row r="78" spans="4:13" hidden="1" x14ac:dyDescent="0.25">
      <c r="D78" s="5">
        <v>2000</v>
      </c>
      <c r="E78" s="6">
        <v>-9.0300000000000005E-2</v>
      </c>
      <c r="F78" s="6">
        <v>5.7599999999999998E-2</v>
      </c>
      <c r="G78" s="6">
        <v>0.1666</v>
      </c>
      <c r="H78" s="7"/>
      <c r="I78" s="7"/>
      <c r="J78" s="7"/>
      <c r="K78" s="6"/>
      <c r="L78" s="6"/>
      <c r="M78" s="6"/>
    </row>
    <row r="79" spans="4:13" hidden="1" x14ac:dyDescent="0.25">
      <c r="D79" s="5">
        <v>2001</v>
      </c>
      <c r="E79" s="6">
        <v>-0.11849999999999999</v>
      </c>
      <c r="F79" s="6">
        <v>3.6700000000000003E-2</v>
      </c>
      <c r="G79" s="6">
        <v>5.57E-2</v>
      </c>
      <c r="H79" s="7"/>
      <c r="I79" s="7"/>
      <c r="J79" s="7"/>
      <c r="K79" s="6"/>
      <c r="L79" s="6"/>
      <c r="M79" s="6"/>
    </row>
    <row r="80" spans="4:13" hidden="1" x14ac:dyDescent="0.25">
      <c r="D80" s="5">
        <v>2002</v>
      </c>
      <c r="E80" s="6">
        <v>-0.21970000000000001</v>
      </c>
      <c r="F80" s="6">
        <v>1.66E-2</v>
      </c>
      <c r="G80" s="6">
        <v>0.1512</v>
      </c>
      <c r="H80" s="7"/>
      <c r="I80" s="7"/>
      <c r="J80" s="7"/>
      <c r="K80" s="6"/>
      <c r="L80" s="6"/>
      <c r="M80" s="6"/>
    </row>
    <row r="81" spans="4:13" x14ac:dyDescent="0.25">
      <c r="D81" s="5">
        <v>2003</v>
      </c>
      <c r="E81" s="6">
        <v>0.28360000000000002</v>
      </c>
      <c r="F81" s="6">
        <v>1.03E-2</v>
      </c>
      <c r="G81" s="6">
        <v>3.8E-3</v>
      </c>
      <c r="H81" s="7"/>
      <c r="I81" s="7"/>
      <c r="J81" s="7"/>
      <c r="K81" s="6"/>
      <c r="L81" s="6"/>
      <c r="M81" s="6"/>
    </row>
    <row r="82" spans="4:13" x14ac:dyDescent="0.25">
      <c r="D82" s="5">
        <v>2004</v>
      </c>
      <c r="E82" s="6">
        <v>0.1074</v>
      </c>
      <c r="F82" s="6">
        <v>1.23E-2</v>
      </c>
      <c r="G82" s="6">
        <v>4.4900000000000002E-2</v>
      </c>
      <c r="H82" s="7"/>
      <c r="I82" s="7"/>
      <c r="J82" s="7"/>
      <c r="K82" s="6"/>
      <c r="L82" s="6"/>
      <c r="M82" s="6"/>
    </row>
    <row r="83" spans="4:13" x14ac:dyDescent="0.25">
      <c r="D83" s="5">
        <v>2005</v>
      </c>
      <c r="E83" s="6">
        <v>4.8300000000000003E-2</v>
      </c>
      <c r="F83" s="6">
        <v>3.0099999999999998E-2</v>
      </c>
      <c r="G83" s="6">
        <v>2.87E-2</v>
      </c>
      <c r="H83" s="7"/>
      <c r="I83" s="7"/>
      <c r="J83" s="7"/>
      <c r="K83" s="6"/>
      <c r="L83" s="6"/>
      <c r="M83" s="6"/>
    </row>
    <row r="84" spans="4:13" x14ac:dyDescent="0.25">
      <c r="D84" s="5">
        <v>2006</v>
      </c>
      <c r="E84" s="6">
        <v>0.15609999999999999</v>
      </c>
      <c r="F84" s="6">
        <v>4.6800000000000001E-2</v>
      </c>
      <c r="G84" s="6">
        <v>1.9599999999999999E-2</v>
      </c>
      <c r="H84" s="7"/>
      <c r="I84" s="7"/>
      <c r="J84" s="7"/>
      <c r="K84" s="6"/>
      <c r="L84" s="6"/>
      <c r="M84" s="6"/>
    </row>
    <row r="85" spans="4:13" x14ac:dyDescent="0.25">
      <c r="D85" s="5">
        <v>2007</v>
      </c>
      <c r="E85" s="6">
        <v>5.4800000000000001E-2</v>
      </c>
      <c r="F85" s="6">
        <v>4.6399999999999997E-2</v>
      </c>
      <c r="G85" s="6">
        <v>0.1021</v>
      </c>
      <c r="H85" s="7"/>
      <c r="I85" s="7"/>
      <c r="J85" s="7"/>
      <c r="K85" s="6"/>
      <c r="L85" s="6"/>
      <c r="M85" s="6"/>
    </row>
    <row r="86" spans="4:13" x14ac:dyDescent="0.25">
      <c r="D86" s="5">
        <v>2008</v>
      </c>
      <c r="E86" s="6">
        <v>-0.36549999999999999</v>
      </c>
      <c r="F86" s="6">
        <v>1.5900000000000001E-2</v>
      </c>
      <c r="G86" s="6">
        <v>0.20100000000000001</v>
      </c>
      <c r="H86" s="7"/>
      <c r="I86" s="7"/>
      <c r="J86" s="7"/>
      <c r="K86" s="6"/>
      <c r="L86" s="6"/>
      <c r="M86" s="6"/>
    </row>
    <row r="87" spans="4:13" x14ac:dyDescent="0.25">
      <c r="D87" s="5">
        <v>2009</v>
      </c>
      <c r="E87" s="6">
        <v>0.25940000000000002</v>
      </c>
      <c r="F87" s="6">
        <v>1.4E-3</v>
      </c>
      <c r="G87" s="6">
        <v>-0.11119999999999999</v>
      </c>
      <c r="H87" s="7"/>
      <c r="I87" s="7"/>
      <c r="J87" s="7"/>
      <c r="K87" s="6"/>
      <c r="L87" s="6"/>
      <c r="M87" s="6"/>
    </row>
    <row r="88" spans="4:13" x14ac:dyDescent="0.25">
      <c r="D88" s="5">
        <v>2010</v>
      </c>
      <c r="E88" s="6">
        <v>0.1482</v>
      </c>
      <c r="F88" s="6">
        <v>1.2999999999999999E-3</v>
      </c>
      <c r="G88" s="6">
        <v>8.4599999999999995E-2</v>
      </c>
      <c r="H88" s="7"/>
      <c r="I88" s="7"/>
      <c r="J88" s="7"/>
      <c r="K88" s="6"/>
      <c r="L88" s="6"/>
      <c r="M88" s="6"/>
    </row>
    <row r="89" spans="4:13" x14ac:dyDescent="0.25">
      <c r="D89" s="5">
        <v>2011</v>
      </c>
      <c r="E89" s="6">
        <v>2.1000000000000001E-2</v>
      </c>
      <c r="F89" s="6">
        <v>2.9999999999999997E-4</v>
      </c>
      <c r="G89" s="6">
        <v>0.16039999999999999</v>
      </c>
      <c r="H89" s="7"/>
      <c r="I89" s="7"/>
      <c r="J89" s="7"/>
      <c r="K89" s="6"/>
      <c r="L89" s="6"/>
      <c r="M89" s="6"/>
    </row>
    <row r="90" spans="4:13" x14ac:dyDescent="0.25">
      <c r="D90" s="5">
        <v>2012</v>
      </c>
      <c r="E90" s="6">
        <v>0.15890000000000001</v>
      </c>
      <c r="F90" s="6">
        <v>5.0000000000000001E-4</v>
      </c>
      <c r="G90" s="6">
        <v>2.9700000000000001E-2</v>
      </c>
      <c r="H90" s="7"/>
      <c r="I90" s="7"/>
      <c r="J90" s="7"/>
      <c r="K90" s="6"/>
      <c r="L90" s="6"/>
      <c r="M90" s="6"/>
    </row>
    <row r="91" spans="4:13" x14ac:dyDescent="0.25">
      <c r="D91" s="5">
        <v>2013</v>
      </c>
      <c r="E91" s="6">
        <v>0.32150000000000001</v>
      </c>
      <c r="F91" s="6">
        <v>6.9999999999999999E-4</v>
      </c>
      <c r="G91" s="6">
        <v>-9.0999999999999998E-2</v>
      </c>
      <c r="H91" s="7"/>
      <c r="I91" s="7"/>
      <c r="J91" s="7"/>
      <c r="K91" s="6"/>
      <c r="L91" s="6"/>
      <c r="M91" s="6"/>
    </row>
    <row r="92" spans="4:13" x14ac:dyDescent="0.25">
      <c r="D92" s="5">
        <v>2014</v>
      </c>
      <c r="E92" s="6">
        <v>0.13519999999999999</v>
      </c>
      <c r="F92" s="6">
        <v>5.0000000000000001E-4</v>
      </c>
      <c r="G92" s="6">
        <v>0.1075</v>
      </c>
      <c r="H92" s="7"/>
      <c r="I92" s="7"/>
      <c r="J92" s="7"/>
      <c r="K92" s="6"/>
      <c r="L92" s="6"/>
      <c r="M92" s="6"/>
    </row>
    <row r="93" spans="4:13" x14ac:dyDescent="0.25">
      <c r="D93" s="5">
        <v>2015</v>
      </c>
      <c r="E93" s="6">
        <v>1.3599999999999999E-2</v>
      </c>
      <c r="F93" s="6">
        <v>2.0999999999999999E-3</v>
      </c>
      <c r="G93" s="6">
        <v>1.2800000000000001E-2</v>
      </c>
      <c r="H93" s="7"/>
      <c r="I93" s="7"/>
      <c r="J93" s="7"/>
      <c r="K93" s="6"/>
      <c r="L93" s="6"/>
      <c r="M93" s="6"/>
    </row>
    <row r="96" spans="4:13" x14ac:dyDescent="0.25">
      <c r="E96" s="6"/>
      <c r="F96" s="6"/>
      <c r="G96" s="6"/>
      <c r="I96" s="6"/>
      <c r="J96" s="6"/>
      <c r="K96" s="6"/>
      <c r="L96" s="6"/>
    </row>
    <row r="97" spans="4:12" x14ac:dyDescent="0.25">
      <c r="E97" s="6"/>
      <c r="F97" s="6"/>
      <c r="G97" s="6"/>
      <c r="I97" s="6"/>
      <c r="J97" s="6"/>
      <c r="K97" s="6"/>
      <c r="L97" s="6"/>
    </row>
    <row r="98" spans="4:12" x14ac:dyDescent="0.25">
      <c r="E98" s="6"/>
      <c r="F98" s="6"/>
      <c r="G98" s="6"/>
      <c r="I98" s="6"/>
      <c r="J98" s="6"/>
      <c r="K98" s="6"/>
      <c r="L98" s="6"/>
    </row>
    <row r="101" spans="4:12" x14ac:dyDescent="0.25">
      <c r="E101" s="6"/>
      <c r="F101" s="6"/>
      <c r="G101" s="6"/>
      <c r="I101" s="6"/>
      <c r="J101" s="6"/>
    </row>
    <row r="102" spans="4:12" x14ac:dyDescent="0.25">
      <c r="E102" s="6"/>
      <c r="F102" s="6"/>
      <c r="G102" s="6"/>
      <c r="I102" s="6"/>
      <c r="J102" s="6"/>
    </row>
    <row r="103" spans="4:12" x14ac:dyDescent="0.25">
      <c r="E103" s="6"/>
      <c r="F103" s="6"/>
      <c r="G103" s="6"/>
      <c r="I103" s="6"/>
      <c r="J103" s="6"/>
    </row>
    <row r="106" spans="4:12" x14ac:dyDescent="0.25">
      <c r="D106" s="5" t="s">
        <v>22</v>
      </c>
    </row>
  </sheetData>
  <conditionalFormatting sqref="E6:G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6836-6A91-438D-965B-AE286979C83D}">
  <sheetPr codeName="Sheet6"/>
  <dimension ref="D4:G15"/>
  <sheetViews>
    <sheetView topLeftCell="D3" workbookViewId="0">
      <selection sqref="A1:XFD1048576"/>
    </sheetView>
  </sheetViews>
  <sheetFormatPr defaultRowHeight="15" x14ac:dyDescent="0.25"/>
  <cols>
    <col min="1" max="3" width="9.140625" style="5"/>
    <col min="4" max="4" width="12.42578125" style="5" customWidth="1"/>
    <col min="5" max="5" width="11.7109375" style="5" customWidth="1"/>
    <col min="6" max="6" width="15.85546875" style="5" customWidth="1"/>
    <col min="7" max="7" width="17.5703125" style="5" customWidth="1"/>
    <col min="8" max="16384" width="9.140625" style="5"/>
  </cols>
  <sheetData>
    <row r="4" spans="4:7" x14ac:dyDescent="0.25">
      <c r="D4" s="5" t="s">
        <v>23</v>
      </c>
      <c r="E4" s="5" t="s">
        <v>24</v>
      </c>
      <c r="F4" s="5" t="s">
        <v>25</v>
      </c>
      <c r="G4" s="5" t="s">
        <v>26</v>
      </c>
    </row>
    <row r="5" spans="4:7" x14ac:dyDescent="0.25">
      <c r="D5" s="5" t="s">
        <v>27</v>
      </c>
      <c r="E5" s="5" t="s">
        <v>28</v>
      </c>
      <c r="F5" s="5" t="s">
        <v>29</v>
      </c>
      <c r="G5" s="5" t="s">
        <v>30</v>
      </c>
    </row>
    <row r="6" spans="4:7" x14ac:dyDescent="0.25">
      <c r="D6" s="5">
        <v>1</v>
      </c>
      <c r="E6" s="5">
        <v>1</v>
      </c>
      <c r="F6" s="5">
        <v>1</v>
      </c>
      <c r="G6" s="5">
        <v>1</v>
      </c>
    </row>
    <row r="7" spans="4:7" x14ac:dyDescent="0.25">
      <c r="D7" s="5">
        <v>3</v>
      </c>
      <c r="E7" s="5">
        <v>3</v>
      </c>
      <c r="F7" s="5">
        <v>3</v>
      </c>
      <c r="G7" s="5">
        <v>3</v>
      </c>
    </row>
    <row r="8" spans="4:7" x14ac:dyDescent="0.25">
      <c r="D8" s="5">
        <v>3.5</v>
      </c>
      <c r="E8" s="5">
        <v>3.5</v>
      </c>
      <c r="F8" s="5">
        <v>3.5</v>
      </c>
      <c r="G8" s="5">
        <v>3.5</v>
      </c>
    </row>
    <row r="9" spans="4:7" x14ac:dyDescent="0.25">
      <c r="D9" s="5">
        <v>4</v>
      </c>
      <c r="E9" s="5">
        <v>4</v>
      </c>
      <c r="F9" s="5">
        <v>4</v>
      </c>
      <c r="G9" s="5">
        <v>4</v>
      </c>
    </row>
    <row r="10" spans="4:7" x14ac:dyDescent="0.25">
      <c r="D10" s="5">
        <v>5</v>
      </c>
      <c r="E10" s="5">
        <v>5</v>
      </c>
      <c r="F10" s="5">
        <v>5</v>
      </c>
      <c r="G10" s="5">
        <v>5</v>
      </c>
    </row>
    <row r="11" spans="4:7" x14ac:dyDescent="0.25">
      <c r="D11" s="5">
        <v>6</v>
      </c>
      <c r="E11" s="5">
        <v>6</v>
      </c>
      <c r="F11" s="5">
        <v>6</v>
      </c>
      <c r="G11" s="5">
        <v>6</v>
      </c>
    </row>
    <row r="12" spans="4:7" x14ac:dyDescent="0.25">
      <c r="D12" s="5">
        <v>7</v>
      </c>
      <c r="E12" s="5">
        <v>7</v>
      </c>
      <c r="F12" s="5">
        <v>7</v>
      </c>
      <c r="G12" s="5">
        <v>7</v>
      </c>
    </row>
    <row r="13" spans="4:7" x14ac:dyDescent="0.25">
      <c r="D13" s="5">
        <v>8</v>
      </c>
      <c r="E13" s="5">
        <v>8</v>
      </c>
      <c r="F13" s="5">
        <v>8</v>
      </c>
      <c r="G13" s="5">
        <v>8</v>
      </c>
    </row>
    <row r="14" spans="4:7" x14ac:dyDescent="0.25">
      <c r="D14" s="5">
        <v>17</v>
      </c>
      <c r="E14" s="5">
        <v>17</v>
      </c>
      <c r="F14" s="5">
        <v>17</v>
      </c>
      <c r="G14" s="5">
        <v>17</v>
      </c>
    </row>
    <row r="15" spans="4:7" x14ac:dyDescent="0.25">
      <c r="D15" s="5">
        <v>21</v>
      </c>
      <c r="E15" s="5">
        <v>21</v>
      </c>
      <c r="F15" s="5">
        <v>21</v>
      </c>
      <c r="G15" s="5">
        <v>21</v>
      </c>
    </row>
  </sheetData>
  <conditionalFormatting sqref="E6:E15">
    <cfRule type="dataBar" priority="4">
      <dataBar>
        <cfvo type="num" val="3"/>
        <cfvo type="num" val="8"/>
        <color rgb="FF638EC6"/>
      </dataBar>
      <extLst>
        <ext xmlns:x14="http://schemas.microsoft.com/office/spreadsheetml/2009/9/main" uri="{B025F937-C7B1-47D3-B67F-A62EFF666E3E}">
          <x14:id>{CE205B9A-B473-4BF6-8044-3499D8577E19}</x14:id>
        </ext>
      </extLst>
    </cfRule>
  </conditionalFormatting>
  <conditionalFormatting sqref="F6:F15">
    <cfRule type="dataBar" priority="3">
      <dataBar>
        <cfvo type="percent" val="20"/>
        <cfvo type="percent" val="80"/>
        <color rgb="FF638EC6"/>
      </dataBar>
      <extLst>
        <ext xmlns:x14="http://schemas.microsoft.com/office/spreadsheetml/2009/9/main" uri="{B025F937-C7B1-47D3-B67F-A62EFF666E3E}">
          <x14:id>{EB77084C-2F3D-497C-80A1-57C68DDE03A1}</x14:id>
        </ext>
      </extLst>
    </cfRule>
  </conditionalFormatting>
  <conditionalFormatting sqref="G6:G15">
    <cfRule type="dataBar" priority="2">
      <dataBar>
        <cfvo type="percentile" val="20"/>
        <cfvo type="percentile" val="80"/>
        <color rgb="FF638EC6"/>
      </dataBar>
      <extLst>
        <ext xmlns:x14="http://schemas.microsoft.com/office/spreadsheetml/2009/9/main" uri="{B025F937-C7B1-47D3-B67F-A62EFF666E3E}">
          <x14:id>{4501A245-2914-411F-93CE-460B3F546B9B}</x14:id>
        </ext>
      </extLst>
    </cfRule>
  </conditionalFormatting>
  <conditionalFormatting sqref="D6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{341C1AC8-1974-49E5-BCBC-6E575CDA5532}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05B9A-B473-4BF6-8044-3499D8577E19}">
            <x14:dataBar minLength="0" maxLength="100" border="1" negativeBarBorderColorSameAsPositive="0">
              <x14:cfvo type="num">
                <xm:f>3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E6:E15</xm:sqref>
        </x14:conditionalFormatting>
        <x14:conditionalFormatting xmlns:xm="http://schemas.microsoft.com/office/excel/2006/main">
          <x14:cfRule type="dataBar" id="{EB77084C-2F3D-497C-80A1-57C68DDE03A1}">
            <x14:dataBar minLength="0" maxLength="100" border="1" negativeBarBorderColorSameAsPositive="0">
              <x14:cfvo type="percent">
                <xm:f>20</xm:f>
              </x14:cfvo>
              <x14:cfvo type="percent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F6:F15</xm:sqref>
        </x14:conditionalFormatting>
        <x14:conditionalFormatting xmlns:xm="http://schemas.microsoft.com/office/excel/2006/main">
          <x14:cfRule type="dataBar" id="{4501A245-2914-411F-93CE-460B3F546B9B}">
            <x14:dataBar minLength="0" maxLength="100" border="1" negativeBarBorderColorSameAsPositive="0">
              <x14:cfvo type="percentile">
                <xm:f>20</xm:f>
              </x14:cfvo>
              <x14:cfvo type="percentile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341C1AC8-1974-49E5-BCBC-6E575CDA55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C798-39C4-4CF8-B96C-DC8A4B37AE63}">
  <sheetPr codeName="Sheet7"/>
  <dimension ref="D4:G15"/>
  <sheetViews>
    <sheetView topLeftCell="A3" workbookViewId="0">
      <selection activeCell="D6" sqref="D6:G15"/>
    </sheetView>
  </sheetViews>
  <sheetFormatPr defaultRowHeight="15" x14ac:dyDescent="0.25"/>
  <cols>
    <col min="4" max="4" width="12.42578125" customWidth="1"/>
    <col min="5" max="5" width="11.7109375" customWidth="1"/>
    <col min="6" max="6" width="15.85546875" customWidth="1"/>
    <col min="7" max="7" width="17.5703125" customWidth="1"/>
  </cols>
  <sheetData>
    <row r="4" spans="4:7" x14ac:dyDescent="0.25">
      <c r="D4" t="s">
        <v>23</v>
      </c>
      <c r="E4" t="s">
        <v>24</v>
      </c>
      <c r="F4" t="s">
        <v>25</v>
      </c>
      <c r="G4" t="s">
        <v>26</v>
      </c>
    </row>
    <row r="5" spans="4:7" x14ac:dyDescent="0.25">
      <c r="D5" t="s">
        <v>27</v>
      </c>
      <c r="E5" t="s">
        <v>28</v>
      </c>
      <c r="F5" t="s">
        <v>29</v>
      </c>
      <c r="G5" t="s">
        <v>30</v>
      </c>
    </row>
    <row r="6" spans="4:7" x14ac:dyDescent="0.25">
      <c r="D6">
        <v>1</v>
      </c>
      <c r="E6">
        <v>1</v>
      </c>
      <c r="F6">
        <v>1</v>
      </c>
      <c r="G6">
        <v>1</v>
      </c>
    </row>
    <row r="7" spans="4:7" x14ac:dyDescent="0.25">
      <c r="D7">
        <v>3</v>
      </c>
      <c r="E7">
        <v>3</v>
      </c>
      <c r="F7">
        <v>3</v>
      </c>
      <c r="G7">
        <v>3</v>
      </c>
    </row>
    <row r="8" spans="4:7" x14ac:dyDescent="0.25">
      <c r="D8">
        <v>3.5</v>
      </c>
      <c r="E8">
        <v>3.5</v>
      </c>
      <c r="F8">
        <v>3.5</v>
      </c>
      <c r="G8">
        <v>3.5</v>
      </c>
    </row>
    <row r="9" spans="4:7" x14ac:dyDescent="0.25">
      <c r="D9">
        <v>4</v>
      </c>
      <c r="E9">
        <v>4</v>
      </c>
      <c r="F9">
        <v>4</v>
      </c>
      <c r="G9">
        <v>4</v>
      </c>
    </row>
    <row r="10" spans="4:7" x14ac:dyDescent="0.25">
      <c r="D10">
        <v>5</v>
      </c>
      <c r="E10">
        <v>5</v>
      </c>
      <c r="F10">
        <v>5</v>
      </c>
      <c r="G10">
        <v>5</v>
      </c>
    </row>
    <row r="11" spans="4:7" x14ac:dyDescent="0.25">
      <c r="D11">
        <v>6</v>
      </c>
      <c r="E11">
        <v>6</v>
      </c>
      <c r="F11">
        <v>6</v>
      </c>
      <c r="G11">
        <v>6</v>
      </c>
    </row>
    <row r="12" spans="4:7" x14ac:dyDescent="0.25">
      <c r="D12">
        <v>7</v>
      </c>
      <c r="E12">
        <v>7</v>
      </c>
      <c r="F12">
        <v>7</v>
      </c>
      <c r="G12">
        <v>7</v>
      </c>
    </row>
    <row r="13" spans="4:7" x14ac:dyDescent="0.25">
      <c r="D13">
        <v>8</v>
      </c>
      <c r="E13">
        <v>8</v>
      </c>
      <c r="F13">
        <v>8</v>
      </c>
      <c r="G13">
        <v>8</v>
      </c>
    </row>
    <row r="14" spans="4:7" x14ac:dyDescent="0.25">
      <c r="D14">
        <v>17</v>
      </c>
      <c r="E14">
        <v>17</v>
      </c>
      <c r="F14">
        <v>17</v>
      </c>
      <c r="G14">
        <v>17</v>
      </c>
    </row>
    <row r="15" spans="4:7" x14ac:dyDescent="0.25">
      <c r="D15">
        <v>21</v>
      </c>
      <c r="E15">
        <v>21</v>
      </c>
      <c r="F15">
        <v>21</v>
      </c>
      <c r="G15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A3730-938E-4782-A04E-B21303A7A162}">
  <sheetPr codeName="Sheet8"/>
  <dimension ref="F1:F12"/>
  <sheetViews>
    <sheetView workbookViewId="0">
      <selection activeCell="F7" sqref="F7:F10"/>
    </sheetView>
  </sheetViews>
  <sheetFormatPr defaultRowHeight="15" x14ac:dyDescent="0.25"/>
  <cols>
    <col min="6" max="6" width="10.7109375" bestFit="1" customWidth="1"/>
  </cols>
  <sheetData>
    <row r="1" spans="6:6" x14ac:dyDescent="0.25">
      <c r="F1" t="s">
        <v>31</v>
      </c>
    </row>
    <row r="2" spans="6:6" x14ac:dyDescent="0.25">
      <c r="F2" s="8">
        <f ca="1">TODAY()</f>
        <v>43734</v>
      </c>
    </row>
    <row r="7" spans="6:6" x14ac:dyDescent="0.25">
      <c r="F7" s="8">
        <f ca="1">TODAY()+40</f>
        <v>43774</v>
      </c>
    </row>
    <row r="8" spans="6:6" x14ac:dyDescent="0.25">
      <c r="F8" s="8">
        <f ca="1">TODAY()+20</f>
        <v>43754</v>
      </c>
    </row>
    <row r="9" spans="6:6" x14ac:dyDescent="0.25">
      <c r="F9" s="8">
        <f ca="1">TODAY()-15</f>
        <v>43719</v>
      </c>
    </row>
    <row r="10" spans="6:6" x14ac:dyDescent="0.25">
      <c r="F10" s="8">
        <f ca="1">TODAY()+15</f>
        <v>43749</v>
      </c>
    </row>
    <row r="11" spans="6:6" x14ac:dyDescent="0.25">
      <c r="F11" s="8">
        <f ca="1">TODAY()+25</f>
        <v>43759</v>
      </c>
    </row>
    <row r="12" spans="6:6" x14ac:dyDescent="0.25">
      <c r="F12" s="8">
        <f ca="1">TODAY()+50</f>
        <v>43784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4531-D505-4245-B147-91468F0F16CC}">
  <sheetPr codeName="Sheet9"/>
  <dimension ref="F1:F18"/>
  <sheetViews>
    <sheetView workbookViewId="0">
      <selection activeCell="F2" sqref="F2"/>
    </sheetView>
  </sheetViews>
  <sheetFormatPr defaultRowHeight="15" x14ac:dyDescent="0.25"/>
  <sheetData>
    <row r="1" spans="6:6" x14ac:dyDescent="0.25">
      <c r="F1" t="s">
        <v>32</v>
      </c>
    </row>
    <row r="3" spans="6:6" x14ac:dyDescent="0.25">
      <c r="F3">
        <v>6</v>
      </c>
    </row>
    <row r="4" spans="6:6" x14ac:dyDescent="0.25">
      <c r="F4">
        <v>5</v>
      </c>
    </row>
    <row r="5" spans="6:6" x14ac:dyDescent="0.25">
      <c r="F5">
        <v>4</v>
      </c>
    </row>
    <row r="6" spans="6:6" x14ac:dyDescent="0.25">
      <c r="F6">
        <v>3</v>
      </c>
    </row>
    <row r="7" spans="6:6" x14ac:dyDescent="0.25">
      <c r="F7">
        <v>2</v>
      </c>
    </row>
    <row r="8" spans="6:6" x14ac:dyDescent="0.25">
      <c r="F8">
        <v>1</v>
      </c>
    </row>
    <row r="9" spans="6:6" x14ac:dyDescent="0.25">
      <c r="F9">
        <v>4</v>
      </c>
    </row>
    <row r="10" spans="6:6" x14ac:dyDescent="0.25">
      <c r="F10">
        <v>2</v>
      </c>
    </row>
    <row r="11" spans="6:6" x14ac:dyDescent="0.25">
      <c r="F11">
        <v>6</v>
      </c>
    </row>
    <row r="12" spans="6:6" x14ac:dyDescent="0.25">
      <c r="F12">
        <v>4</v>
      </c>
    </row>
    <row r="13" spans="6:6" x14ac:dyDescent="0.25">
      <c r="F13">
        <v>2</v>
      </c>
    </row>
    <row r="14" spans="6:6" x14ac:dyDescent="0.25">
      <c r="F14">
        <v>4</v>
      </c>
    </row>
    <row r="15" spans="6:6" x14ac:dyDescent="0.25">
      <c r="F15">
        <v>5</v>
      </c>
    </row>
    <row r="16" spans="6:6" x14ac:dyDescent="0.25">
      <c r="F16">
        <v>1</v>
      </c>
    </row>
    <row r="17" spans="6:6" x14ac:dyDescent="0.25">
      <c r="F17">
        <v>3</v>
      </c>
    </row>
    <row r="18" spans="6:6" x14ac:dyDescent="0.25">
      <c r="F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20</vt:i4>
      </vt:variant>
    </vt:vector>
  </HeadingPairs>
  <TitlesOfParts>
    <vt:vector size="62" baseType="lpstr">
      <vt:lpstr>Accountsums-1</vt:lpstr>
      <vt:lpstr>Accountsums-2</vt:lpstr>
      <vt:lpstr>Amazon</vt:lpstr>
      <vt:lpstr>Basketball</vt:lpstr>
      <vt:lpstr>Colorscales2016</vt:lpstr>
      <vt:lpstr>Databars</vt:lpstr>
      <vt:lpstr>Databarstemp</vt:lpstr>
      <vt:lpstr>Duedates</vt:lpstr>
      <vt:lpstr>Fractiondefective</vt:lpstr>
      <vt:lpstr>Globalwarming2011</vt:lpstr>
      <vt:lpstr>Globalwarming2016</vt:lpstr>
      <vt:lpstr>GNP</vt:lpstr>
      <vt:lpstr>Highlightcells-1</vt:lpstr>
      <vt:lpstr>Highlightcells-2</vt:lpstr>
      <vt:lpstr>Historicalinvest-1</vt:lpstr>
      <vt:lpstr>Historicalinvest-2</vt:lpstr>
      <vt:lpstr>Historicalinvest-3</vt:lpstr>
      <vt:lpstr>Historicalinvest-4</vt:lpstr>
      <vt:lpstr>Historicalinvest-5</vt:lpstr>
      <vt:lpstr>Income</vt:lpstr>
      <vt:lpstr>Logicalexamples</vt:lpstr>
      <vt:lpstr>Names</vt:lpstr>
      <vt:lpstr>Nbasalaries-1</vt:lpstr>
      <vt:lpstr>Nbasalaries-2</vt:lpstr>
      <vt:lpstr>Nbasalaries-3</vt:lpstr>
      <vt:lpstr>Negativedatabars</vt:lpstr>
      <vt:lpstr>Problem27data</vt:lpstr>
      <vt:lpstr>Problem28data</vt:lpstr>
      <vt:lpstr>Problem29data</vt:lpstr>
      <vt:lpstr>Problem30data</vt:lpstr>
      <vt:lpstr>Sandp</vt:lpstr>
      <vt:lpstr>Satissuper</vt:lpstr>
      <vt:lpstr>Scalesiconsdatabars-1</vt:lpstr>
      <vt:lpstr>Scalesiconsdatabars-2</vt:lpstr>
      <vt:lpstr>scantrons</vt:lpstr>
      <vt:lpstr>Shading</vt:lpstr>
      <vt:lpstr>Test</vt:lpstr>
      <vt:lpstr>Threetimes</vt:lpstr>
      <vt:lpstr>Top5</vt:lpstr>
      <vt:lpstr>Toysrusformat</vt:lpstr>
      <vt:lpstr>Varianceanalysis</vt:lpstr>
      <vt:lpstr>Weekendformatting</vt:lpstr>
      <vt:lpstr>Income!maggie</vt:lpstr>
      <vt:lpstr>Income!Print_Area</vt:lpstr>
      <vt:lpstr>Print_Area</vt:lpstr>
      <vt:lpstr>Sandp!Print_Area_MI</vt:lpstr>
      <vt:lpstr>PRINT_AREA_MI</vt:lpstr>
      <vt:lpstr>'Historicalinvest-2'!Stocks</vt:lpstr>
      <vt:lpstr>'Historicalinvest-3'!Stocks</vt:lpstr>
      <vt:lpstr>'Historicalinvest-4'!Stocks</vt:lpstr>
      <vt:lpstr>'Historicalinvest-5'!Stocks</vt:lpstr>
      <vt:lpstr>Stocks</vt:lpstr>
      <vt:lpstr>'Historicalinvest-2'!T.Bills</vt:lpstr>
      <vt:lpstr>'Historicalinvest-3'!T.Bills</vt:lpstr>
      <vt:lpstr>'Historicalinvest-4'!T.Bills</vt:lpstr>
      <vt:lpstr>'Historicalinvest-5'!T.Bills</vt:lpstr>
      <vt:lpstr>T.Bills</vt:lpstr>
      <vt:lpstr>'Historicalinvest-2'!T.Bonds</vt:lpstr>
      <vt:lpstr>'Historicalinvest-3'!T.Bonds</vt:lpstr>
      <vt:lpstr>'Historicalinvest-4'!T.Bonds</vt:lpstr>
      <vt:lpstr>'Historicalinvest-5'!T.Bonds</vt:lpstr>
      <vt:lpstr>T.Bonds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2012-03-28T16:08:48Z</dcterms:created>
  <dcterms:modified xsi:type="dcterms:W3CDTF">2019-09-26T07:31:42Z</dcterms:modified>
</cp:coreProperties>
</file>