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6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7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8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37B1CC19-A675-4BF0-8229-F1C541C362D0}" xr6:coauthVersionLast="44" xr6:coauthVersionMax="44" xr10:uidLastSave="{00000000-0000-0000-0000-000000000000}"/>
  <bookViews>
    <workbookView xWindow="-25335" yWindow="3570" windowWidth="21600" windowHeight="11385" firstSheet="9" activeTab="14" xr2:uid="{00000000-000D-0000-FFFF-FFFF00000000}"/>
  </bookViews>
  <sheets>
    <sheet name="Checkbox" sheetId="1" r:id="rId1"/>
    <sheet name="Combobox" sheetId="2" r:id="rId2"/>
    <sheet name="Controls" sheetId="3" r:id="rId3"/>
    <sheet name="Copy of Optionbuttons-1" sheetId="4" r:id="rId4"/>
    <sheet name="Copy of Optionbuttons-2" sheetId="5" r:id="rId5"/>
    <sheet name="NPVaudit-1" sheetId="6" r:id="rId6"/>
    <sheet name="NPVaudit-2" sheetId="7" r:id="rId7"/>
    <sheet name="NPVaudit-3" sheetId="8" r:id="rId8"/>
    <sheet name="NPVaudit-4" sheetId="9" r:id="rId9"/>
    <sheet name="NPVaudit-5" sheetId="10" r:id="rId10"/>
    <sheet name="NPVspinners" sheetId="11" r:id="rId11"/>
    <sheet name="Optionbuttons-1" sheetId="12" r:id="rId12"/>
    <sheet name="Optionbuttons-2" sheetId="13" r:id="rId13"/>
    <sheet name="Quarterly" sheetId="14" r:id="rId14"/>
    <sheet name="Suppliers" sheetId="15" r:id="rId15"/>
  </sheets>
  <definedNames>
    <definedName name="costgrowth" localSheetId="6">'NPVaudit-2'!$C$7</definedName>
    <definedName name="costgrowth" localSheetId="7">'NPVaudit-3'!$C$7</definedName>
    <definedName name="costgrowth" localSheetId="8">'NPVaudit-4'!$C$7</definedName>
    <definedName name="costgrowth" localSheetId="9">'NPVaudit-5'!$C$7</definedName>
    <definedName name="costgrowth" localSheetId="10">NPVspinners!$C$7</definedName>
    <definedName name="costgrowth">'NPVaudit-1'!$C$7</definedName>
    <definedName name="intrate" localSheetId="6">'NPVaudit-2'!$C$6</definedName>
    <definedName name="intrate" localSheetId="7">'NPVaudit-3'!$C$6</definedName>
    <definedName name="intrate" localSheetId="8">'NPVaudit-4'!$C$6</definedName>
    <definedName name="intrate" localSheetId="9">'NPVaudit-5'!$C$6</definedName>
    <definedName name="intrate" localSheetId="10">NPVspinners!$C$6</definedName>
    <definedName name="intrate">'NPVaudit-1'!$C$6</definedName>
    <definedName name="pricegrowth" localSheetId="6">'NPVaudit-2'!$C$8</definedName>
    <definedName name="pricegrowth" localSheetId="7">'NPVaudit-3'!$C$8</definedName>
    <definedName name="pricegrowth" localSheetId="8">'NPVaudit-4'!$C$8</definedName>
    <definedName name="pricegrowth" localSheetId="9">'NPVaudit-5'!$C$8</definedName>
    <definedName name="pricegrowth" localSheetId="10">NPVspinners!$C$8</definedName>
    <definedName name="pricegrowth">'NPVaudit-1'!$C$8</definedName>
    <definedName name="sales">Checkbox!$D$4:$D$29</definedName>
    <definedName name="Sales_growth" localSheetId="6">'NPVaudit-2'!$C$3</definedName>
    <definedName name="Sales_growth" localSheetId="7">'NPVaudit-3'!$C$3</definedName>
    <definedName name="Sales_growth" localSheetId="8">'NPVaudit-4'!$C$3</definedName>
    <definedName name="Sales_growth" localSheetId="9">'NPVaudit-5'!$C$3</definedName>
    <definedName name="Sales_growth" localSheetId="10">NPVspinners!$C$3</definedName>
    <definedName name="Sales_growth">'NPVaudit-1'!$C$3</definedName>
    <definedName name="taxrate" localSheetId="6">'NPVaudit-2'!$C$1</definedName>
    <definedName name="taxrate" localSheetId="7">'NPVaudit-3'!$C$1</definedName>
    <definedName name="taxrate" localSheetId="8">'NPVaudit-4'!$C$1</definedName>
    <definedName name="taxrate" localSheetId="9">'NPVaudit-5'!$C$1</definedName>
    <definedName name="taxrate" localSheetId="10">NPVspinners!$C$1</definedName>
    <definedName name="taxrate">'NPVaudit-1'!$C$1</definedName>
    <definedName name="Year1cost" localSheetId="6">'NPVaudit-2'!$C$5</definedName>
    <definedName name="Year1cost" localSheetId="7">'NPVaudit-3'!$C$5</definedName>
    <definedName name="Year1cost" localSheetId="8">'NPVaudit-4'!$C$5</definedName>
    <definedName name="Year1cost" localSheetId="9">'NPVaudit-5'!$C$5</definedName>
    <definedName name="Year1cost" localSheetId="10">NPVspinners!$C$5</definedName>
    <definedName name="Year1cost">'NPVaudit-1'!$C$5</definedName>
    <definedName name="Year1price" localSheetId="6">'NPVaudit-2'!$C$4</definedName>
    <definedName name="Year1price" localSheetId="7">'NPVaudit-3'!$C$4</definedName>
    <definedName name="Year1price" localSheetId="8">'NPVaudit-4'!$C$4</definedName>
    <definedName name="Year1price" localSheetId="9">'NPVaudit-5'!$C$4</definedName>
    <definedName name="Year1price" localSheetId="10">NPVspinners!$C$4</definedName>
    <definedName name="Year1price">'NPVaudit-1'!$C$4</definedName>
    <definedName name="Year1sales" localSheetId="6">'NPVaudit-2'!$C$2</definedName>
    <definedName name="Year1sales" localSheetId="7">'NPVaudit-3'!$C$2</definedName>
    <definedName name="Year1sales" localSheetId="8">'NPVaudit-4'!$C$2</definedName>
    <definedName name="Year1sales" localSheetId="9">'NPVaudit-5'!$C$2</definedName>
    <definedName name="Year1sales" localSheetId="10">NPVspinners!$C$2</definedName>
    <definedName name="Year1sales">'NPVaudit-1'!$C$2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2" l="1"/>
  <c r="F7" i="12" s="1"/>
  <c r="B12" i="11" l="1"/>
  <c r="C12" i="11" s="1"/>
  <c r="D12" i="11" s="1"/>
  <c r="E12" i="11" s="1"/>
  <c r="F12" i="11" s="1"/>
  <c r="B11" i="11"/>
  <c r="B10" i="11"/>
  <c r="C10" i="11" s="1"/>
  <c r="C3" i="11"/>
  <c r="B13" i="11" l="1"/>
  <c r="D10" i="11"/>
  <c r="C14" i="11"/>
  <c r="B14" i="11"/>
  <c r="B15" i="11" s="1"/>
  <c r="C11" i="11"/>
  <c r="B16" i="11" l="1"/>
  <c r="B17" i="11" s="1"/>
  <c r="C13" i="11"/>
  <c r="C15" i="11" s="1"/>
  <c r="D11" i="11"/>
  <c r="E10" i="11"/>
  <c r="D14" i="11"/>
  <c r="C16" i="11" l="1"/>
  <c r="C17" i="11" s="1"/>
  <c r="E11" i="11"/>
  <c r="D13" i="11"/>
  <c r="D15" i="11" s="1"/>
  <c r="E14" i="11"/>
  <c r="F10" i="11"/>
  <c r="F14" i="11" s="1"/>
  <c r="E13" i="11" l="1"/>
  <c r="E15" i="11" s="1"/>
  <c r="F11" i="11"/>
  <c r="F13" i="11" s="1"/>
  <c r="F15" i="11" s="1"/>
  <c r="D16" i="11"/>
  <c r="D17" i="11" s="1"/>
  <c r="E16" i="11" l="1"/>
  <c r="E17" i="11" s="1"/>
  <c r="F16" i="11"/>
  <c r="F17" i="11" s="1"/>
  <c r="B19" i="11" s="1"/>
  <c r="B12" i="10"/>
  <c r="C12" i="10" s="1"/>
  <c r="D12" i="10" s="1"/>
  <c r="E12" i="10" s="1"/>
  <c r="F12" i="10" s="1"/>
  <c r="B11" i="10"/>
  <c r="B10" i="10"/>
  <c r="C10" i="10" s="1"/>
  <c r="D10" i="10" s="1"/>
  <c r="B12" i="9"/>
  <c r="C12" i="9" s="1"/>
  <c r="D12" i="9" s="1"/>
  <c r="E12" i="9" s="1"/>
  <c r="F12" i="9" s="1"/>
  <c r="B11" i="9"/>
  <c r="B10" i="9"/>
  <c r="C10" i="9" s="1"/>
  <c r="D10" i="9" s="1"/>
  <c r="B12" i="8"/>
  <c r="C12" i="8" s="1"/>
  <c r="D12" i="8" s="1"/>
  <c r="E12" i="8" s="1"/>
  <c r="F12" i="8" s="1"/>
  <c r="B11" i="8"/>
  <c r="B10" i="8"/>
  <c r="B12" i="7"/>
  <c r="C12" i="7" s="1"/>
  <c r="D12" i="7" s="1"/>
  <c r="E12" i="7" s="1"/>
  <c r="F12" i="7" s="1"/>
  <c r="B11" i="7"/>
  <c r="B10" i="7"/>
  <c r="B12" i="6"/>
  <c r="C12" i="6" s="1"/>
  <c r="D12" i="6" s="1"/>
  <c r="E12" i="6" s="1"/>
  <c r="F12" i="6" s="1"/>
  <c r="B11" i="6"/>
  <c r="B10" i="6"/>
  <c r="C10" i="6" s="1"/>
  <c r="B13" i="9" l="1"/>
  <c r="B14" i="7"/>
  <c r="B14" i="8"/>
  <c r="B13" i="10"/>
  <c r="B14" i="10"/>
  <c r="E10" i="10"/>
  <c r="D14" i="10"/>
  <c r="C14" i="10"/>
  <c r="C11" i="10"/>
  <c r="B14" i="9"/>
  <c r="B15" i="9" s="1"/>
  <c r="E10" i="9"/>
  <c r="D14" i="9"/>
  <c r="C14" i="9"/>
  <c r="B13" i="8"/>
  <c r="C11" i="9"/>
  <c r="C10" i="7"/>
  <c r="D10" i="7" s="1"/>
  <c r="E10" i="7" s="1"/>
  <c r="C10" i="8"/>
  <c r="B13" i="7"/>
  <c r="B15" i="7" s="1"/>
  <c r="C11" i="8"/>
  <c r="B13" i="6"/>
  <c r="C11" i="7"/>
  <c r="D10" i="6"/>
  <c r="C14" i="6"/>
  <c r="B14" i="6"/>
  <c r="B15" i="6" s="1"/>
  <c r="C11" i="6"/>
  <c r="B15" i="8" l="1"/>
  <c r="B16" i="8" s="1"/>
  <c r="B17" i="8" s="1"/>
  <c r="D14" i="7"/>
  <c r="B15" i="10"/>
  <c r="F10" i="10"/>
  <c r="F14" i="10" s="1"/>
  <c r="E14" i="10"/>
  <c r="C13" i="10"/>
  <c r="C15" i="10" s="1"/>
  <c r="D11" i="10"/>
  <c r="B16" i="10"/>
  <c r="B17" i="10" s="1"/>
  <c r="B16" i="9"/>
  <c r="B17" i="9" s="1"/>
  <c r="C13" i="9"/>
  <c r="C15" i="9" s="1"/>
  <c r="D11" i="9"/>
  <c r="F10" i="9"/>
  <c r="F14" i="9" s="1"/>
  <c r="E14" i="9"/>
  <c r="D10" i="8"/>
  <c r="C14" i="8"/>
  <c r="C14" i="7"/>
  <c r="C13" i="8"/>
  <c r="D11" i="8"/>
  <c r="B16" i="7"/>
  <c r="B17" i="7" s="1"/>
  <c r="C13" i="7"/>
  <c r="C15" i="7" s="1"/>
  <c r="D11" i="7"/>
  <c r="F10" i="7"/>
  <c r="F14" i="7" s="1"/>
  <c r="E14" i="7"/>
  <c r="B16" i="6"/>
  <c r="B17" i="6" s="1"/>
  <c r="C13" i="6"/>
  <c r="C15" i="6" s="1"/>
  <c r="D11" i="6"/>
  <c r="E10" i="6"/>
  <c r="D14" i="6"/>
  <c r="E11" i="10" l="1"/>
  <c r="D13" i="10"/>
  <c r="D15" i="10" s="1"/>
  <c r="C16" i="10"/>
  <c r="C17" i="10" s="1"/>
  <c r="C16" i="9"/>
  <c r="C17" i="9" s="1"/>
  <c r="E11" i="9"/>
  <c r="D13" i="9"/>
  <c r="D15" i="9" s="1"/>
  <c r="E11" i="8"/>
  <c r="D13" i="8"/>
  <c r="E10" i="8"/>
  <c r="D14" i="8"/>
  <c r="C15" i="8"/>
  <c r="C16" i="7"/>
  <c r="C17" i="7" s="1"/>
  <c r="E11" i="7"/>
  <c r="D13" i="7"/>
  <c r="D15" i="7" s="1"/>
  <c r="D13" i="6"/>
  <c r="D15" i="6" s="1"/>
  <c r="E11" i="6"/>
  <c r="C16" i="6"/>
  <c r="C17" i="6" s="1"/>
  <c r="F10" i="6"/>
  <c r="F14" i="6" s="1"/>
  <c r="E14" i="6"/>
  <c r="D16" i="10" l="1"/>
  <c r="D17" i="10"/>
  <c r="E13" i="10"/>
  <c r="E15" i="10" s="1"/>
  <c r="F11" i="10"/>
  <c r="F13" i="10" s="1"/>
  <c r="F15" i="10" s="1"/>
  <c r="E13" i="9"/>
  <c r="E15" i="9" s="1"/>
  <c r="F11" i="9"/>
  <c r="F13" i="9" s="1"/>
  <c r="F15" i="9" s="1"/>
  <c r="D16" i="9"/>
  <c r="D17" i="9" s="1"/>
  <c r="D15" i="8"/>
  <c r="F10" i="8"/>
  <c r="F14" i="8" s="1"/>
  <c r="E14" i="8"/>
  <c r="C16" i="8"/>
  <c r="C17" i="8" s="1"/>
  <c r="E13" i="8"/>
  <c r="F11" i="8"/>
  <c r="F13" i="8" s="1"/>
  <c r="F15" i="8" s="1"/>
  <c r="E13" i="7"/>
  <c r="E15" i="7" s="1"/>
  <c r="F11" i="7"/>
  <c r="F13" i="7" s="1"/>
  <c r="F15" i="7" s="1"/>
  <c r="D16" i="7"/>
  <c r="D17" i="7" s="1"/>
  <c r="D16" i="6"/>
  <c r="D17" i="6" s="1"/>
  <c r="E13" i="6"/>
  <c r="E15" i="6" s="1"/>
  <c r="F11" i="6"/>
  <c r="F13" i="6" s="1"/>
  <c r="F15" i="6" s="1"/>
  <c r="E16" i="10" l="1"/>
  <c r="E17" i="10" s="1"/>
  <c r="F16" i="10"/>
  <c r="F17" i="10" s="1"/>
  <c r="B19" i="10" s="1"/>
  <c r="F16" i="9"/>
  <c r="F17" i="9" s="1"/>
  <c r="E16" i="9"/>
  <c r="E17" i="9" s="1"/>
  <c r="F16" i="8"/>
  <c r="F17" i="8" s="1"/>
  <c r="E15" i="8"/>
  <c r="D16" i="8"/>
  <c r="D17" i="8" s="1"/>
  <c r="E16" i="7"/>
  <c r="E17" i="7" s="1"/>
  <c r="F16" i="7"/>
  <c r="F17" i="7" s="1"/>
  <c r="E16" i="6"/>
  <c r="E17" i="6" s="1"/>
  <c r="F16" i="6"/>
  <c r="F17" i="6" s="1"/>
  <c r="B19" i="6" s="1"/>
  <c r="B19" i="9" l="1"/>
  <c r="B19" i="7"/>
  <c r="E16" i="8"/>
  <c r="E17" i="8" s="1"/>
  <c r="B19" i="8" s="1"/>
  <c r="E7" i="4"/>
  <c r="F7" i="4" s="1"/>
  <c r="F4" i="2" l="1"/>
  <c r="G4" i="2" s="1"/>
  <c r="F3" i="2"/>
  <c r="G3" i="2" s="1"/>
  <c r="H4" i="1" l="1"/>
  <c r="G4" i="1"/>
</calcChain>
</file>

<file path=xl/sharedStrings.xml><?xml version="1.0" encoding="utf-8"?>
<sst xmlns="http://schemas.openxmlformats.org/spreadsheetml/2006/main" count="158" uniqueCount="62">
  <si>
    <t>Sales</t>
  </si>
  <si>
    <t>5th largest</t>
  </si>
  <si>
    <t>5th smallest</t>
  </si>
  <si>
    <t>day</t>
  </si>
  <si>
    <t>Combo Box</t>
  </si>
  <si>
    <t>combo box</t>
  </si>
  <si>
    <t>list box</t>
  </si>
  <si>
    <t>hrs worked</t>
  </si>
  <si>
    <t>Monday</t>
  </si>
  <si>
    <t>Tuesday</t>
  </si>
  <si>
    <t>Wednesday</t>
  </si>
  <si>
    <t>Thursday</t>
  </si>
  <si>
    <t>Friday</t>
  </si>
  <si>
    <t>Saturday</t>
  </si>
  <si>
    <t>List Box</t>
  </si>
  <si>
    <t>Sunday</t>
  </si>
  <si>
    <t>Spinner</t>
  </si>
  <si>
    <t>Option Button</t>
  </si>
  <si>
    <t>Scroll Bar</t>
  </si>
  <si>
    <t>Checkbox</t>
  </si>
  <si>
    <t>Price level</t>
  </si>
  <si>
    <t>Price</t>
  </si>
  <si>
    <t>High</t>
  </si>
  <si>
    <t>Medium</t>
  </si>
  <si>
    <t>Low</t>
  </si>
  <si>
    <t>taxrate</t>
  </si>
  <si>
    <t>Year1sales</t>
  </si>
  <si>
    <t>Sales growth</t>
  </si>
  <si>
    <t>Year1price</t>
  </si>
  <si>
    <t>Year1cost</t>
  </si>
  <si>
    <t>intrate</t>
  </si>
  <si>
    <t>costgrowth</t>
  </si>
  <si>
    <t>pricegrowth</t>
  </si>
  <si>
    <t>Year</t>
  </si>
  <si>
    <t>Unit Sales</t>
  </si>
  <si>
    <t>unit price</t>
  </si>
  <si>
    <t>unit cost</t>
  </si>
  <si>
    <t>Revenues</t>
  </si>
  <si>
    <t>Costs</t>
  </si>
  <si>
    <t>Before Tax Profits</t>
  </si>
  <si>
    <t>Tax</t>
  </si>
  <si>
    <t>Aftertax Profits</t>
  </si>
  <si>
    <t>NPV</t>
  </si>
  <si>
    <t>Tax paid</t>
  </si>
  <si>
    <t>q1</t>
  </si>
  <si>
    <t>q2</t>
  </si>
  <si>
    <t>q3</t>
  </si>
  <si>
    <t>toys</t>
  </si>
  <si>
    <t>drugs</t>
  </si>
  <si>
    <t>beer</t>
  </si>
  <si>
    <t>food</t>
  </si>
  <si>
    <t>dvds</t>
  </si>
  <si>
    <t>Suppliers</t>
  </si>
  <si>
    <t>Unit Price</t>
  </si>
  <si>
    <t>Units bought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</si>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</sst>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5" fillId="0" borderId="0" xfId="1" applyFont="1"/>
    <xf numFmtId="0" fontId="1" fillId="0" borderId="0" xfId="1"/>
    <xf numFmtId="44" fontId="5" fillId="0" borderId="0" xfId="2" applyFont="1"/>
    <xf numFmtId="0" fontId="4" fillId="0" borderId="0" xfId="3"/>
    <xf numFmtId="44" fontId="0" fillId="0" borderId="0" xfId="4" applyFont="1"/>
    <xf numFmtId="44" fontId="4" fillId="0" borderId="0" xfId="3" applyNumberFormat="1"/>
    <xf numFmtId="8" fontId="4" fillId="0" borderId="0" xfId="3" applyNumberFormat="1"/>
    <xf numFmtId="44" fontId="4" fillId="0" borderId="0" xfId="4"/>
    <xf numFmtId="0" fontId="3" fillId="0" borderId="0" xfId="3" applyFont="1"/>
    <xf numFmtId="44" fontId="3" fillId="0" borderId="0" xfId="4" applyFont="1"/>
    <xf numFmtId="44" fontId="3" fillId="0" borderId="0" xfId="3" applyNumberFormat="1" applyFont="1"/>
    <xf numFmtId="8" fontId="3" fillId="0" borderId="0" xfId="3" applyNumberFormat="1" applyFont="1"/>
    <xf numFmtId="164" fontId="1" fillId="0" borderId="0" xfId="1" applyNumberFormat="1"/>
  </cellXfs>
  <cellStyles count="5">
    <cellStyle name="Currency 2" xfId="2" xr:uid="{19C4F052-5863-42F1-A480-70B7B658BA4D}"/>
    <cellStyle name="Currency 3" xfId="4" xr:uid="{46584183-C443-48DA-AB06-666D54072343}"/>
    <cellStyle name="Normal" xfId="0" builtinId="0"/>
    <cellStyle name="Normal 2" xfId="1" xr:uid="{9C4DA849-FD57-42FE-A6F4-CC24D1C67DD6}"/>
    <cellStyle name="Normal 3" xfId="3" xr:uid="{0C9E0489-344D-496A-9149-66C31B128497}"/>
  </cellStyles>
  <dxfs count="2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fmlaLink="$F$1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checked="Checked" firstButton="1" fmlaLink="$E$4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L$9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Spin" dx="15" fmlaLink="$C$2" inc="1000" max="30000" min="5000" page="10" val="10000"/>
</file>

<file path=xl/ctrlProps/ctrlProp19.xml><?xml version="1.0" encoding="utf-8"?>
<formControlPr xmlns="http://schemas.microsoft.com/office/spreadsheetml/2009/9/main" objectType="Spin" dx="15" fmlaLink="$E$3" max="50" page="10" val="48"/>
</file>

<file path=xl/ctrlProps/ctrlProp2.xml><?xml version="1.0" encoding="utf-8"?>
<formControlPr xmlns="http://schemas.microsoft.com/office/spreadsheetml/2009/9/main" objectType="Drop" dropStyle="combo" dx="15" fmlaLink="$A$8" fmlaRange="$F$9:$F$15" noThreeD="1" sel="2" val="0"/>
</file>

<file path=xl/ctrlProps/ctrlProp20.xml><?xml version="1.0" encoding="utf-8"?>
<formControlPr xmlns="http://schemas.microsoft.com/office/spreadsheetml/2009/9/main" objectType="Spin" dx="15" fmlaLink="$C$4" max="20" min="6" page="10" val="9"/>
</file>

<file path=xl/ctrlProps/ctrlProp21.xml><?xml version="1.0" encoding="utf-8"?>
<formControlPr xmlns="http://schemas.microsoft.com/office/spreadsheetml/2009/9/main" objectType="Spin" dx="15" fmlaLink="$C$5" max="15" min="2" page="10" val="6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Radio" firstButton="1" fmlaLink="$E$4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checked="Checked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L$9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List" dx="15" fmlaLink="$A$13" fmlaRange="$F$9:$F$15" noThreeD="1" sel="1" val="0"/>
</file>

<file path=xl/ctrlProps/ctrlProp4.xml><?xml version="1.0" encoding="utf-8"?>
<formControlPr xmlns="http://schemas.microsoft.com/office/spreadsheetml/2009/9/main" objectType="Drop" dropStyle="combo" dx="20" noThreeD="1" sel="0" val="0"/>
</file>

<file path=xl/ctrlProps/ctrlProp5.xml><?xml version="1.0" encoding="utf-8"?>
<formControlPr xmlns="http://schemas.microsoft.com/office/spreadsheetml/2009/9/main" objectType="Spin" dx="26" max="30000" page="10" val="0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8.xml><?xml version="1.0" encoding="utf-8"?>
<formControlPr xmlns="http://schemas.microsoft.com/office/spreadsheetml/2009/9/main" objectType="Scroll" dx="26" max="100" page="10" val="0"/>
</file>

<file path=xl/ctrlProps/ctrlProp9.xml><?xml version="1.0" encoding="utf-8"?>
<formControlPr xmlns="http://schemas.microsoft.com/office/spreadsheetml/2009/9/main" objectType="List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47625</xdr:rowOff>
        </xdr:from>
        <xdr:to>
          <xdr:col>8</xdr:col>
          <xdr:colOff>533400</xdr:colOff>
          <xdr:row>11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TURN FORMATTING ON OR OFF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4</xdr:row>
          <xdr:rowOff>0</xdr:rowOff>
        </xdr:from>
        <xdr:to>
          <xdr:col>3</xdr:col>
          <xdr:colOff>352425</xdr:colOff>
          <xdr:row>6</xdr:row>
          <xdr:rowOff>57150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15</xdr:row>
          <xdr:rowOff>47625</xdr:rowOff>
        </xdr:from>
        <xdr:to>
          <xdr:col>4</xdr:col>
          <xdr:colOff>695325</xdr:colOff>
          <xdr:row>18</xdr:row>
          <xdr:rowOff>85725</xdr:rowOff>
        </xdr:to>
        <xdr:sp macro="" textlink="">
          <xdr:nvSpPr>
            <xdr:cNvPr id="2050" name="List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586740</xdr:colOff>
      <xdr:row>6</xdr:row>
      <xdr:rowOff>60960</xdr:rowOff>
    </xdr:from>
    <xdr:to>
      <xdr:col>3</xdr:col>
      <xdr:colOff>0</xdr:colOff>
      <xdr:row>7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586740" y="1203960"/>
          <a:ext cx="12420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556260</xdr:colOff>
      <xdr:row>13</xdr:row>
      <xdr:rowOff>38100</xdr:rowOff>
    </xdr:from>
    <xdr:to>
      <xdr:col>2</xdr:col>
      <xdr:colOff>381000</xdr:colOff>
      <xdr:row>16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556260" y="2514600"/>
          <a:ext cx="104394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</xdr:row>
          <xdr:rowOff>171450</xdr:rowOff>
        </xdr:from>
        <xdr:to>
          <xdr:col>5</xdr:col>
          <xdr:colOff>590550</xdr:colOff>
          <xdr:row>5</xdr:row>
          <xdr:rowOff>152400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7</xdr:row>
          <xdr:rowOff>28575</xdr:rowOff>
        </xdr:from>
        <xdr:to>
          <xdr:col>5</xdr:col>
          <xdr:colOff>514350</xdr:colOff>
          <xdr:row>10</xdr:row>
          <xdr:rowOff>104775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171450</xdr:rowOff>
        </xdr:from>
        <xdr:to>
          <xdr:col>6</xdr:col>
          <xdr:colOff>247650</xdr:colOff>
          <xdr:row>15</xdr:row>
          <xdr:rowOff>123825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7</xdr:row>
          <xdr:rowOff>133350</xdr:rowOff>
        </xdr:from>
        <xdr:to>
          <xdr:col>9</xdr:col>
          <xdr:colOff>542925</xdr:colOff>
          <xdr:row>11</xdr:row>
          <xdr:rowOff>171450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542925</xdr:colOff>
          <xdr:row>12</xdr:row>
          <xdr:rowOff>133350</xdr:rowOff>
        </xdr:from>
        <xdr:to>
          <xdr:col>9</xdr:col>
          <xdr:colOff>438150</xdr:colOff>
          <xdr:row>19</xdr:row>
          <xdr:rowOff>66675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</xdr:row>
          <xdr:rowOff>57150</xdr:rowOff>
        </xdr:from>
        <xdr:to>
          <xdr:col>12</xdr:col>
          <xdr:colOff>161925</xdr:colOff>
          <xdr:row>7</xdr:row>
          <xdr:rowOff>19050</xdr:rowOff>
        </xdr:to>
        <xdr:sp macro="" textlink="">
          <xdr:nvSpPr>
            <xdr:cNvPr id="3078" name="List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47625</xdr:rowOff>
        </xdr:from>
        <xdr:to>
          <xdr:col>2</xdr:col>
          <xdr:colOff>428625</xdr:colOff>
          <xdr:row>20</xdr:row>
          <xdr:rowOff>114300</xdr:rowOff>
        </xdr:to>
        <xdr:sp macro="" textlink="">
          <xdr:nvSpPr>
            <xdr:cNvPr id="4097" name="Group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57150</xdr:rowOff>
        </xdr:from>
        <xdr:to>
          <xdr:col>2</xdr:col>
          <xdr:colOff>276225</xdr:colOff>
          <xdr:row>15</xdr:row>
          <xdr:rowOff>171450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76200</xdr:rowOff>
        </xdr:from>
        <xdr:to>
          <xdr:col>2</xdr:col>
          <xdr:colOff>352425</xdr:colOff>
          <xdr:row>17</xdr:row>
          <xdr:rowOff>95250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Medium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142875</xdr:rowOff>
        </xdr:from>
        <xdr:to>
          <xdr:col>2</xdr:col>
          <xdr:colOff>342900</xdr:colOff>
          <xdr:row>19</xdr:row>
          <xdr:rowOff>9525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 price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7</xdr:row>
          <xdr:rowOff>28575</xdr:rowOff>
        </xdr:from>
        <xdr:to>
          <xdr:col>7</xdr:col>
          <xdr:colOff>38100</xdr:colOff>
          <xdr:row>12</xdr:row>
          <xdr:rowOff>142875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</xdr:row>
          <xdr:rowOff>152400</xdr:rowOff>
        </xdr:from>
        <xdr:to>
          <xdr:col>6</xdr:col>
          <xdr:colOff>495300</xdr:colOff>
          <xdr:row>9</xdr:row>
          <xdr:rowOff>171450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11</xdr:row>
          <xdr:rowOff>66675</xdr:rowOff>
        </xdr:from>
        <xdr:to>
          <xdr:col>6</xdr:col>
          <xdr:colOff>561975</xdr:colOff>
          <xdr:row>12</xdr:row>
          <xdr:rowOff>85725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95250</xdr:rowOff>
        </xdr:from>
        <xdr:to>
          <xdr:col>7</xdr:col>
          <xdr:colOff>0</xdr:colOff>
          <xdr:row>9</xdr:row>
          <xdr:rowOff>114300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4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1</xdr:row>
          <xdr:rowOff>9525</xdr:rowOff>
        </xdr:from>
        <xdr:to>
          <xdr:col>3</xdr:col>
          <xdr:colOff>457200</xdr:colOff>
          <xdr:row>2</xdr:row>
          <xdr:rowOff>9525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A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390525</xdr:colOff>
          <xdr:row>2</xdr:row>
          <xdr:rowOff>0</xdr:rowOff>
        </xdr:from>
        <xdr:to>
          <xdr:col>3</xdr:col>
          <xdr:colOff>466725</xdr:colOff>
          <xdr:row>3</xdr:row>
          <xdr:rowOff>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A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3</xdr:row>
          <xdr:rowOff>9525</xdr:rowOff>
        </xdr:from>
        <xdr:to>
          <xdr:col>3</xdr:col>
          <xdr:colOff>457200</xdr:colOff>
          <xdr:row>4</xdr:row>
          <xdr:rowOff>9525</xdr:rowOff>
        </xdr:to>
        <xdr:sp macro="" textlink="">
          <xdr:nvSpPr>
            <xdr:cNvPr id="7171" name="Spinner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A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4</xdr:row>
          <xdr:rowOff>9525</xdr:rowOff>
        </xdr:from>
        <xdr:to>
          <xdr:col>3</xdr:col>
          <xdr:colOff>457200</xdr:colOff>
          <xdr:row>5</xdr:row>
          <xdr:rowOff>9525</xdr:rowOff>
        </xdr:to>
        <xdr:sp macro="" textlink="">
          <xdr:nvSpPr>
            <xdr:cNvPr id="7172" name="Spinne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A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47625</xdr:rowOff>
        </xdr:from>
        <xdr:to>
          <xdr:col>2</xdr:col>
          <xdr:colOff>428625</xdr:colOff>
          <xdr:row>20</xdr:row>
          <xdr:rowOff>114300</xdr:rowOff>
        </xdr:to>
        <xdr:sp macro="" textlink="">
          <xdr:nvSpPr>
            <xdr:cNvPr id="8193" name="Group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B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14</xdr:row>
          <xdr:rowOff>104775</xdr:rowOff>
        </xdr:from>
        <xdr:to>
          <xdr:col>2</xdr:col>
          <xdr:colOff>314325</xdr:colOff>
          <xdr:row>15</xdr:row>
          <xdr:rowOff>123825</xdr:rowOff>
        </xdr:to>
        <xdr:sp macro="" textlink="">
          <xdr:nvSpPr>
            <xdr:cNvPr id="8194" name="Option 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B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76200</xdr:rowOff>
        </xdr:from>
        <xdr:to>
          <xdr:col>2</xdr:col>
          <xdr:colOff>352425</xdr:colOff>
          <xdr:row>17</xdr:row>
          <xdr:rowOff>95250</xdr:rowOff>
        </xdr:to>
        <xdr:sp macro="" textlink="">
          <xdr:nvSpPr>
            <xdr:cNvPr id="8195" name="Option 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B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Medium price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133350</xdr:rowOff>
        </xdr:from>
        <xdr:to>
          <xdr:col>2</xdr:col>
          <xdr:colOff>342900</xdr:colOff>
          <xdr:row>19</xdr:row>
          <xdr:rowOff>19050</xdr:rowOff>
        </xdr:to>
        <xdr:sp macro="" textlink="">
          <xdr:nvSpPr>
            <xdr:cNvPr id="8196" name="Option 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B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 price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7</xdr:row>
          <xdr:rowOff>28575</xdr:rowOff>
        </xdr:from>
        <xdr:to>
          <xdr:col>7</xdr:col>
          <xdr:colOff>38100</xdr:colOff>
          <xdr:row>12</xdr:row>
          <xdr:rowOff>142875</xdr:rowOff>
        </xdr:to>
        <xdr:sp macro="" textlink="">
          <xdr:nvSpPr>
            <xdr:cNvPr id="9217" name="Group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C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</xdr:row>
          <xdr:rowOff>152400</xdr:rowOff>
        </xdr:from>
        <xdr:to>
          <xdr:col>6</xdr:col>
          <xdr:colOff>495300</xdr:colOff>
          <xdr:row>9</xdr:row>
          <xdr:rowOff>171450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C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11</xdr:row>
          <xdr:rowOff>66675</xdr:rowOff>
        </xdr:from>
        <xdr:to>
          <xdr:col>6</xdr:col>
          <xdr:colOff>561975</xdr:colOff>
          <xdr:row>12</xdr:row>
          <xdr:rowOff>85725</xdr:rowOff>
        </xdr:to>
        <xdr:sp macro="" textlink="">
          <xdr:nvSpPr>
            <xdr:cNvPr id="9219" name="Option 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C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95250</xdr:rowOff>
        </xdr:from>
        <xdr:to>
          <xdr:col>7</xdr:col>
          <xdr:colOff>0</xdr:colOff>
          <xdr:row>9</xdr:row>
          <xdr:rowOff>114300</xdr:rowOff>
        </xdr:to>
        <xdr:sp macro="" textlink="">
          <xdr:nvSpPr>
            <xdr:cNvPr id="9220" name="Option 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C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8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2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6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D1:H29"/>
  <sheetViews>
    <sheetView workbookViewId="0">
      <selection activeCell="D10" sqref="D10"/>
    </sheetView>
  </sheetViews>
  <sheetFormatPr defaultRowHeight="12.75" x14ac:dyDescent="0.2"/>
  <cols>
    <col min="1" max="6" width="9.140625" style="1"/>
    <col min="7" max="7" width="17" style="1" customWidth="1"/>
    <col min="8" max="16384" width="9.140625" style="1"/>
  </cols>
  <sheetData>
    <row r="1" spans="4:8" x14ac:dyDescent="0.2">
      <c r="F1" s="1" t="b">
        <v>1</v>
      </c>
    </row>
    <row r="3" spans="4:8" x14ac:dyDescent="0.2">
      <c r="D3" s="1" t="s">
        <v>0</v>
      </c>
      <c r="G3" s="1" t="s">
        <v>1</v>
      </c>
      <c r="H3" s="1" t="s">
        <v>2</v>
      </c>
    </row>
    <row r="4" spans="4:8" x14ac:dyDescent="0.2">
      <c r="D4" s="1">
        <v>1010</v>
      </c>
      <c r="G4" s="1">
        <f>LARGE(sales,5)</f>
        <v>1050</v>
      </c>
      <c r="H4" s="1">
        <f>SMALL(sales,5)</f>
        <v>584</v>
      </c>
    </row>
    <row r="5" spans="4:8" x14ac:dyDescent="0.2">
      <c r="D5" s="1">
        <v>619</v>
      </c>
    </row>
    <row r="6" spans="4:8" x14ac:dyDescent="0.2">
      <c r="D6" s="1">
        <v>524</v>
      </c>
    </row>
    <row r="7" spans="4:8" x14ac:dyDescent="0.2">
      <c r="D7" s="1">
        <v>1114</v>
      </c>
    </row>
    <row r="8" spans="4:8" x14ac:dyDescent="0.2">
      <c r="D8" s="1">
        <v>619</v>
      </c>
    </row>
    <row r="9" spans="4:8" x14ac:dyDescent="0.2">
      <c r="D9" s="1">
        <v>1097</v>
      </c>
    </row>
    <row r="10" spans="4:8" x14ac:dyDescent="0.2">
      <c r="D10" s="1">
        <v>627</v>
      </c>
    </row>
    <row r="11" spans="4:8" x14ac:dyDescent="0.2">
      <c r="D11" s="1">
        <v>578</v>
      </c>
    </row>
    <row r="12" spans="4:8" x14ac:dyDescent="0.2">
      <c r="D12" s="1">
        <v>947</v>
      </c>
    </row>
    <row r="13" spans="4:8" x14ac:dyDescent="0.2">
      <c r="D13" s="1">
        <v>1020</v>
      </c>
    </row>
    <row r="14" spans="4:8" x14ac:dyDescent="0.2">
      <c r="D14" s="1">
        <v>1046</v>
      </c>
    </row>
    <row r="15" spans="4:8" x14ac:dyDescent="0.2">
      <c r="D15" s="1">
        <v>678</v>
      </c>
    </row>
    <row r="16" spans="4:8" x14ac:dyDescent="0.2">
      <c r="D16" s="1">
        <v>510</v>
      </c>
    </row>
    <row r="17" spans="4:4" x14ac:dyDescent="0.2">
      <c r="D17" s="1">
        <v>674</v>
      </c>
    </row>
    <row r="18" spans="4:4" x14ac:dyDescent="0.2">
      <c r="D18" s="1">
        <v>756</v>
      </c>
    </row>
    <row r="19" spans="4:4" x14ac:dyDescent="0.2">
      <c r="D19" s="1">
        <v>665</v>
      </c>
    </row>
    <row r="20" spans="4:4" x14ac:dyDescent="0.2">
      <c r="D20" s="1">
        <v>609</v>
      </c>
    </row>
    <row r="21" spans="4:4" x14ac:dyDescent="0.2">
      <c r="D21" s="1">
        <v>556</v>
      </c>
    </row>
    <row r="22" spans="4:4" x14ac:dyDescent="0.2">
      <c r="D22" s="1">
        <v>959</v>
      </c>
    </row>
    <row r="23" spans="4:4" x14ac:dyDescent="0.2">
      <c r="D23" s="1">
        <v>746</v>
      </c>
    </row>
    <row r="24" spans="4:4" x14ac:dyDescent="0.2">
      <c r="D24" s="1">
        <v>768</v>
      </c>
    </row>
    <row r="25" spans="4:4" x14ac:dyDescent="0.2">
      <c r="D25" s="1">
        <v>584</v>
      </c>
    </row>
    <row r="26" spans="4:4" x14ac:dyDescent="0.2">
      <c r="D26" s="1">
        <v>964</v>
      </c>
    </row>
    <row r="27" spans="4:4" x14ac:dyDescent="0.2">
      <c r="D27" s="1">
        <v>1101</v>
      </c>
    </row>
    <row r="28" spans="4:4" x14ac:dyDescent="0.2">
      <c r="D28" s="1">
        <v>1105</v>
      </c>
    </row>
    <row r="29" spans="4:4" x14ac:dyDescent="0.2">
      <c r="D29" s="1">
        <v>1050</v>
      </c>
    </row>
  </sheetData>
  <phoneticPr fontId="2" type="noConversion"/>
  <conditionalFormatting sqref="D4:D29">
    <cfRule type="expression" dxfId="1" priority="1" stopIfTrue="1">
      <formula>AND($F$1,D4&gt;=$G$4)</formula>
    </cfRule>
    <cfRule type="expression" dxfId="0" priority="2" stopIfTrue="1">
      <formula>AND($F$1,D4&lt;=$H$4)</formula>
    </cfRule>
  </conditionalFormatting>
  <printOptions headings="1" gridLines="1"/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47625</xdr:rowOff>
                  </from>
                  <to>
                    <xdr:col>8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4DF7-1C84-4C93-B73F-45813BDE310C}">
  <sheetPr codeName="Sheet10"/>
  <dimension ref="A1:F19"/>
  <sheetViews>
    <sheetView workbookViewId="0">
      <selection activeCell="B9" sqref="B9"/>
    </sheetView>
  </sheetViews>
  <sheetFormatPr defaultRowHeight="12.75" x14ac:dyDescent="0.2"/>
  <cols>
    <col min="1" max="1" width="16" style="5" customWidth="1"/>
    <col min="2" max="2" width="12.42578125" style="5" customWidth="1"/>
    <col min="3" max="3" width="14" style="5" customWidth="1"/>
    <col min="4" max="4" width="12.28515625" style="5" customWidth="1"/>
    <col min="5" max="6" width="13.140625" style="5" customWidth="1"/>
    <col min="7" max="16384" width="9.140625" style="5"/>
  </cols>
  <sheetData>
    <row r="1" spans="1:6" x14ac:dyDescent="0.2">
      <c r="B1" s="5" t="s">
        <v>25</v>
      </c>
      <c r="C1" s="5">
        <v>0.4</v>
      </c>
    </row>
    <row r="2" spans="1:6" x14ac:dyDescent="0.2">
      <c r="B2" s="5" t="s">
        <v>26</v>
      </c>
      <c r="C2" s="5">
        <v>10000</v>
      </c>
    </row>
    <row r="3" spans="1:6" x14ac:dyDescent="0.2">
      <c r="B3" s="5" t="s">
        <v>27</v>
      </c>
      <c r="C3" s="5">
        <v>0.1</v>
      </c>
    </row>
    <row r="4" spans="1:6" x14ac:dyDescent="0.2">
      <c r="B4" s="5" t="s">
        <v>28</v>
      </c>
      <c r="C4" s="9">
        <v>9</v>
      </c>
    </row>
    <row r="5" spans="1:6" x14ac:dyDescent="0.2">
      <c r="B5" s="5" t="s">
        <v>29</v>
      </c>
      <c r="C5" s="9">
        <v>6</v>
      </c>
    </row>
    <row r="6" spans="1:6" x14ac:dyDescent="0.2">
      <c r="B6" s="5" t="s">
        <v>30</v>
      </c>
      <c r="C6" s="5">
        <v>0.15</v>
      </c>
    </row>
    <row r="7" spans="1:6" x14ac:dyDescent="0.2">
      <c r="B7" s="5" t="s">
        <v>31</v>
      </c>
      <c r="C7" s="5">
        <v>0.05</v>
      </c>
    </row>
    <row r="8" spans="1:6" x14ac:dyDescent="0.2">
      <c r="B8" s="5" t="s">
        <v>32</v>
      </c>
      <c r="C8" s="5">
        <v>0.03</v>
      </c>
    </row>
    <row r="9" spans="1:6" x14ac:dyDescent="0.2">
      <c r="A9" s="5" t="s">
        <v>33</v>
      </c>
      <c r="B9" s="5">
        <v>1</v>
      </c>
      <c r="C9" s="5">
        <v>2</v>
      </c>
      <c r="D9" s="5">
        <v>3</v>
      </c>
      <c r="E9" s="5">
        <v>4</v>
      </c>
      <c r="F9" s="5">
        <v>5</v>
      </c>
    </row>
    <row r="10" spans="1:6" x14ac:dyDescent="0.2">
      <c r="A10" s="5" t="s">
        <v>34</v>
      </c>
      <c r="B10" s="5">
        <f>Year1sales</f>
        <v>10000</v>
      </c>
      <c r="C10" s="5">
        <f>B10*(1+Sales_growth)</f>
        <v>11000</v>
      </c>
      <c r="D10" s="5">
        <f>C10*(1+Sales_growth)</f>
        <v>12100.000000000002</v>
      </c>
      <c r="E10" s="5">
        <f>D10*(1+Sales_growth)</f>
        <v>13310.000000000004</v>
      </c>
      <c r="F10" s="5">
        <f>E10*(1+Sales_growth)</f>
        <v>14641.000000000005</v>
      </c>
    </row>
    <row r="11" spans="1:6" x14ac:dyDescent="0.2">
      <c r="A11" s="5" t="s">
        <v>35</v>
      </c>
      <c r="B11" s="9">
        <f>Year1price</f>
        <v>9</v>
      </c>
      <c r="C11" s="9">
        <f>B11*(1+pricegrowth)</f>
        <v>9.27</v>
      </c>
      <c r="D11" s="9">
        <f>C11*(1+pricegrowth)</f>
        <v>9.5480999999999998</v>
      </c>
      <c r="E11" s="9">
        <f>D11*(1+pricegrowth)</f>
        <v>9.834543</v>
      </c>
      <c r="F11" s="9">
        <f>E11*(1+pricegrowth)</f>
        <v>10.129579290000001</v>
      </c>
    </row>
    <row r="12" spans="1:6" x14ac:dyDescent="0.2">
      <c r="A12" s="5" t="s">
        <v>36</v>
      </c>
      <c r="B12" s="9">
        <f>Year1cost</f>
        <v>6</v>
      </c>
      <c r="C12" s="9">
        <f>B12*(1+costgrowth)</f>
        <v>6.3000000000000007</v>
      </c>
      <c r="D12" s="9">
        <f>C12*(1+costgrowth)</f>
        <v>6.6150000000000011</v>
      </c>
      <c r="E12" s="9">
        <f>D12*(1+costgrowth)</f>
        <v>6.9457500000000012</v>
      </c>
      <c r="F12" s="9">
        <f>E12*(1+costgrowth)</f>
        <v>7.2930375000000014</v>
      </c>
    </row>
    <row r="13" spans="1:6" x14ac:dyDescent="0.2">
      <c r="A13" s="5" t="s">
        <v>37</v>
      </c>
      <c r="B13" s="7">
        <f>B11*B10</f>
        <v>90000</v>
      </c>
      <c r="C13" s="7">
        <f>C11*C10</f>
        <v>101970</v>
      </c>
      <c r="D13" s="7">
        <f>D11*D10</f>
        <v>115532.01000000001</v>
      </c>
      <c r="E13" s="7">
        <f>E11*E10</f>
        <v>130897.76733000003</v>
      </c>
      <c r="F13" s="7">
        <f>F11*F10</f>
        <v>148307.17038489005</v>
      </c>
    </row>
    <row r="14" spans="1:6" x14ac:dyDescent="0.2">
      <c r="A14" s="5" t="s">
        <v>38</v>
      </c>
      <c r="B14" s="7">
        <f>B10*B12</f>
        <v>60000</v>
      </c>
      <c r="C14" s="7">
        <f>C10*C12</f>
        <v>69300.000000000015</v>
      </c>
      <c r="D14" s="7">
        <f>D10*D12</f>
        <v>80041.500000000029</v>
      </c>
      <c r="E14" s="7">
        <f>E10*E12</f>
        <v>92447.932500000039</v>
      </c>
      <c r="F14" s="7">
        <f>F10*F12</f>
        <v>106777.36203750006</v>
      </c>
    </row>
    <row r="15" spans="1:6" x14ac:dyDescent="0.2">
      <c r="A15" s="5" t="s">
        <v>39</v>
      </c>
      <c r="B15" s="7">
        <f>B13-B14</f>
        <v>30000</v>
      </c>
      <c r="C15" s="7">
        <f>C13-C14</f>
        <v>32669.999999999985</v>
      </c>
      <c r="D15" s="7">
        <f>D13-D14</f>
        <v>35490.50999999998</v>
      </c>
      <c r="E15" s="7">
        <f>E13-E14</f>
        <v>38449.834829999993</v>
      </c>
      <c r="F15" s="7">
        <f>F13-F14</f>
        <v>41529.80834738999</v>
      </c>
    </row>
    <row r="16" spans="1:6" x14ac:dyDescent="0.2">
      <c r="A16" s="5" t="s">
        <v>43</v>
      </c>
      <c r="B16" s="7">
        <f>taxrate*B15</f>
        <v>12000</v>
      </c>
      <c r="C16" s="7">
        <f>taxrate*C15</f>
        <v>13067.999999999995</v>
      </c>
      <c r="D16" s="7">
        <f>taxrate*D15</f>
        <v>14196.203999999992</v>
      </c>
      <c r="E16" s="7">
        <f>taxrate*E15</f>
        <v>15379.933931999998</v>
      </c>
      <c r="F16" s="7">
        <f>taxrate*F15</f>
        <v>16611.923338955996</v>
      </c>
    </row>
    <row r="17" spans="1:6" x14ac:dyDescent="0.2">
      <c r="A17" s="5" t="s">
        <v>41</v>
      </c>
      <c r="B17" s="7">
        <f>B15-B16</f>
        <v>18000</v>
      </c>
      <c r="C17" s="7">
        <f>C15-C16</f>
        <v>19601.999999999993</v>
      </c>
      <c r="D17" s="7">
        <f>D15-D16</f>
        <v>21294.30599999999</v>
      </c>
      <c r="E17" s="7">
        <f>E15-E16</f>
        <v>23069.900897999993</v>
      </c>
      <c r="F17" s="7">
        <f>F15-F16</f>
        <v>24917.885008433994</v>
      </c>
    </row>
    <row r="19" spans="1:6" x14ac:dyDescent="0.2">
      <c r="A19" s="5" t="s">
        <v>42</v>
      </c>
      <c r="B19" s="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59B4-021C-46DC-B245-19F02635690A}">
  <sheetPr codeName="Sheet11"/>
  <dimension ref="A1:F19"/>
  <sheetViews>
    <sheetView workbookViewId="0">
      <selection activeCell="A23" sqref="A23"/>
    </sheetView>
  </sheetViews>
  <sheetFormatPr defaultRowHeight="12.75" x14ac:dyDescent="0.2"/>
  <cols>
    <col min="1" max="1" width="16" style="10" customWidth="1"/>
    <col min="2" max="2" width="12.42578125" style="10" customWidth="1"/>
    <col min="3" max="3" width="14" style="10" customWidth="1"/>
    <col min="4" max="4" width="12.28515625" style="10" customWidth="1"/>
    <col min="5" max="6" width="13.140625" style="10" customWidth="1"/>
    <col min="7" max="16384" width="9.140625" style="10"/>
  </cols>
  <sheetData>
    <row r="1" spans="1:6" x14ac:dyDescent="0.2">
      <c r="B1" s="10" t="s">
        <v>25</v>
      </c>
      <c r="C1" s="10">
        <v>0.4</v>
      </c>
    </row>
    <row r="2" spans="1:6" ht="24.95" customHeight="1" x14ac:dyDescent="0.2">
      <c r="B2" s="10" t="s">
        <v>26</v>
      </c>
      <c r="C2" s="10">
        <v>10000</v>
      </c>
    </row>
    <row r="3" spans="1:6" ht="24.95" customHeight="1" x14ac:dyDescent="0.2">
      <c r="B3" s="10" t="s">
        <v>27</v>
      </c>
      <c r="C3" s="10">
        <f>E3/100</f>
        <v>0.48</v>
      </c>
      <c r="E3" s="10">
        <v>48</v>
      </c>
    </row>
    <row r="4" spans="1:6" ht="24.95" customHeight="1" x14ac:dyDescent="0.2">
      <c r="B4" s="10" t="s">
        <v>28</v>
      </c>
      <c r="C4" s="11">
        <v>9</v>
      </c>
    </row>
    <row r="5" spans="1:6" ht="24.95" customHeight="1" x14ac:dyDescent="0.2">
      <c r="B5" s="10" t="s">
        <v>29</v>
      </c>
      <c r="C5" s="11">
        <v>6</v>
      </c>
    </row>
    <row r="6" spans="1:6" ht="30" customHeight="1" x14ac:dyDescent="0.2">
      <c r="B6" s="10" t="s">
        <v>30</v>
      </c>
      <c r="C6" s="10">
        <v>0.15</v>
      </c>
    </row>
    <row r="7" spans="1:6" ht="30" customHeight="1" x14ac:dyDescent="0.2">
      <c r="B7" s="10" t="s">
        <v>31</v>
      </c>
      <c r="C7" s="10">
        <v>0.05</v>
      </c>
    </row>
    <row r="8" spans="1:6" ht="30" customHeight="1" x14ac:dyDescent="0.2">
      <c r="B8" s="10" t="s">
        <v>32</v>
      </c>
      <c r="C8" s="10">
        <v>0.03</v>
      </c>
    </row>
    <row r="9" spans="1:6" x14ac:dyDescent="0.2">
      <c r="A9" s="10" t="s">
        <v>33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</row>
    <row r="10" spans="1:6" x14ac:dyDescent="0.2">
      <c r="A10" s="10" t="s">
        <v>34</v>
      </c>
      <c r="B10" s="10">
        <f>Year1sales</f>
        <v>10000</v>
      </c>
      <c r="C10" s="10">
        <f>B10*(1+Sales_growth)</f>
        <v>14800</v>
      </c>
      <c r="D10" s="10">
        <f>C10*(1+Sales_growth)</f>
        <v>21904</v>
      </c>
      <c r="E10" s="10">
        <f>D10*(1+Sales_growth)</f>
        <v>32417.919999999998</v>
      </c>
      <c r="F10" s="10">
        <f>E10*(1+Sales_growth)</f>
        <v>47978.5216</v>
      </c>
    </row>
    <row r="11" spans="1:6" x14ac:dyDescent="0.2">
      <c r="A11" s="10" t="s">
        <v>35</v>
      </c>
      <c r="B11" s="11">
        <f>Year1price</f>
        <v>9</v>
      </c>
      <c r="C11" s="11">
        <f>B11*(1+pricegrowth)</f>
        <v>9.27</v>
      </c>
      <c r="D11" s="11">
        <f>C11*(1+pricegrowth)</f>
        <v>9.5480999999999998</v>
      </c>
      <c r="E11" s="11">
        <f>D11*(1+pricegrowth)</f>
        <v>9.834543</v>
      </c>
      <c r="F11" s="11">
        <f>E11*(1+pricegrowth)</f>
        <v>10.129579290000001</v>
      </c>
    </row>
    <row r="12" spans="1:6" x14ac:dyDescent="0.2">
      <c r="A12" s="10" t="s">
        <v>36</v>
      </c>
      <c r="B12" s="11">
        <f>Year1cost</f>
        <v>6</v>
      </c>
      <c r="C12" s="11">
        <f>B12*(1+costgrowth)</f>
        <v>6.3000000000000007</v>
      </c>
      <c r="D12" s="11">
        <f>C12*(1+costgrowth)</f>
        <v>6.6150000000000011</v>
      </c>
      <c r="E12" s="11">
        <f>D12*(1+costgrowth)</f>
        <v>6.9457500000000012</v>
      </c>
      <c r="F12" s="11">
        <f>E12*(1+costgrowth)</f>
        <v>7.2930375000000014</v>
      </c>
    </row>
    <row r="13" spans="1:6" x14ac:dyDescent="0.2">
      <c r="A13" s="10" t="s">
        <v>37</v>
      </c>
      <c r="B13" s="12">
        <f>B11*B10</f>
        <v>90000</v>
      </c>
      <c r="C13" s="12">
        <f>C11*C10</f>
        <v>137196</v>
      </c>
      <c r="D13" s="12">
        <f>D11*D10</f>
        <v>209141.58239999998</v>
      </c>
      <c r="E13" s="12">
        <f>E11*E10</f>
        <v>318815.42821056</v>
      </c>
      <c r="F13" s="12">
        <f>F11*F10</f>
        <v>486002.23876417772</v>
      </c>
    </row>
    <row r="14" spans="1:6" x14ac:dyDescent="0.2">
      <c r="A14" s="10" t="s">
        <v>38</v>
      </c>
      <c r="B14" s="12">
        <f>B10*B12</f>
        <v>60000</v>
      </c>
      <c r="C14" s="12">
        <f>C10*C12</f>
        <v>93240.000000000015</v>
      </c>
      <c r="D14" s="12">
        <f>D10*D12</f>
        <v>144894.96000000002</v>
      </c>
      <c r="E14" s="12">
        <f>E10*E12</f>
        <v>225166.76784000001</v>
      </c>
      <c r="F14" s="12">
        <f>F10*F12</f>
        <v>349909.15722336009</v>
      </c>
    </row>
    <row r="15" spans="1:6" x14ac:dyDescent="0.2">
      <c r="A15" s="10" t="s">
        <v>39</v>
      </c>
      <c r="B15" s="12">
        <f>B13-B14</f>
        <v>30000</v>
      </c>
      <c r="C15" s="12">
        <f>C13-C14</f>
        <v>43955.999999999985</v>
      </c>
      <c r="D15" s="12">
        <f>D13-D14</f>
        <v>64246.622399999964</v>
      </c>
      <c r="E15" s="12">
        <f>E13-E14</f>
        <v>93648.660370559985</v>
      </c>
      <c r="F15" s="12">
        <f>F13-F14</f>
        <v>136093.08154081763</v>
      </c>
    </row>
    <row r="16" spans="1:6" x14ac:dyDescent="0.2">
      <c r="A16" s="10" t="s">
        <v>40</v>
      </c>
      <c r="B16" s="12">
        <f>taxrate*B15</f>
        <v>12000</v>
      </c>
      <c r="C16" s="12">
        <f>taxrate*C15</f>
        <v>17582.399999999994</v>
      </c>
      <c r="D16" s="12">
        <f>taxrate*D15</f>
        <v>25698.648959999988</v>
      </c>
      <c r="E16" s="12">
        <f>taxrate*E15</f>
        <v>37459.464148223997</v>
      </c>
      <c r="F16" s="12">
        <f>taxrate*F15</f>
        <v>54437.232616327055</v>
      </c>
    </row>
    <row r="17" spans="1:6" x14ac:dyDescent="0.2">
      <c r="A17" s="10" t="s">
        <v>41</v>
      </c>
      <c r="B17" s="12">
        <f>B15-B16</f>
        <v>18000</v>
      </c>
      <c r="C17" s="12">
        <f>C15-C16</f>
        <v>26373.599999999991</v>
      </c>
      <c r="D17" s="12">
        <f>D15-D16</f>
        <v>38547.973439999972</v>
      </c>
      <c r="E17" s="12">
        <f>E15-E16</f>
        <v>56189.196222335988</v>
      </c>
      <c r="F17" s="12">
        <f>F15-F16</f>
        <v>81655.848924490565</v>
      </c>
    </row>
    <row r="19" spans="1:6" x14ac:dyDescent="0.2">
      <c r="A19" s="10" t="s">
        <v>42</v>
      </c>
      <c r="B19" s="13">
        <f>NPV(intrate,B17:F17)</f>
        <v>133664.06649469215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3</xdr:col>
                    <xdr:colOff>381000</xdr:colOff>
                    <xdr:row>1</xdr:row>
                    <xdr:rowOff>9525</xdr:rowOff>
                  </from>
                  <to>
                    <xdr:col>3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pinner 2">
              <controlPr defaultSize="0" autoPict="0">
                <anchor moveWithCells="1" sizeWithCells="1">
                  <from>
                    <xdr:col>3</xdr:col>
                    <xdr:colOff>390525</xdr:colOff>
                    <xdr:row>2</xdr:row>
                    <xdr:rowOff>0</xdr:rowOff>
                  </from>
                  <to>
                    <xdr:col>3</xdr:col>
                    <xdr:colOff>466725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pinner 3">
              <controlPr defaultSize="0" autoPict="0">
                <anchor moveWithCells="1" sizeWithCells="1">
                  <from>
                    <xdr:col>3</xdr:col>
                    <xdr:colOff>381000</xdr:colOff>
                    <xdr:row>3</xdr:row>
                    <xdr:rowOff>9525</xdr:rowOff>
                  </from>
                  <to>
                    <xdr:col>3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pinner 4">
              <controlPr defaultSize="0" autoPict="0">
                <anchor moveWithCells="1" sizeWithCells="1">
                  <from>
                    <xdr:col>3</xdr:col>
                    <xdr:colOff>381000</xdr:colOff>
                    <xdr:row>4</xdr:row>
                    <xdr:rowOff>9525</xdr:rowOff>
                  </from>
                  <to>
                    <xdr:col>3</xdr:col>
                    <xdr:colOff>457200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AF17-6A18-4F9C-B691-5DE31E5B6DCE}">
  <sheetPr codeName="Sheet12"/>
  <dimension ref="A4:F9"/>
  <sheetViews>
    <sheetView topLeftCell="A4" workbookViewId="0">
      <selection activeCell="B28" sqref="B28"/>
    </sheetView>
  </sheetViews>
  <sheetFormatPr defaultRowHeight="15" x14ac:dyDescent="0.25"/>
  <cols>
    <col min="1" max="4" width="9.140625" style="2"/>
    <col min="5" max="5" width="12.5703125" style="2" customWidth="1"/>
    <col min="6" max="16384" width="9.140625" style="2"/>
  </cols>
  <sheetData>
    <row r="4" spans="1:6" x14ac:dyDescent="0.25">
      <c r="E4" s="2">
        <v>3</v>
      </c>
    </row>
    <row r="5" spans="1:6" x14ac:dyDescent="0.25">
      <c r="C5" s="2">
        <v>2</v>
      </c>
    </row>
    <row r="6" spans="1:6" x14ac:dyDescent="0.25">
      <c r="E6" s="2" t="s">
        <v>20</v>
      </c>
      <c r="F6" s="2" t="s">
        <v>21</v>
      </c>
    </row>
    <row r="7" spans="1:6" x14ac:dyDescent="0.25">
      <c r="A7" s="2" t="s">
        <v>22</v>
      </c>
      <c r="B7" s="4">
        <v>8</v>
      </c>
      <c r="E7" s="2" t="str">
        <f>INDEX(A7:A9,E4,1)</f>
        <v>Low</v>
      </c>
      <c r="F7" s="4">
        <f>VLOOKUP(E7,A7:B9,2,FALSE)</f>
        <v>3</v>
      </c>
    </row>
    <row r="8" spans="1:6" x14ac:dyDescent="0.25">
      <c r="A8" s="2" t="s">
        <v>23</v>
      </c>
      <c r="B8" s="4">
        <v>6</v>
      </c>
    </row>
    <row r="9" spans="1:6" x14ac:dyDescent="0.25">
      <c r="A9" s="2" t="s">
        <v>24</v>
      </c>
      <c r="B9" s="4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Group Box 1">
              <controlPr defaultSize="0" autoFill="0" autoPict="0">
                <anchor moveWithCells="1">
                  <from>
                    <xdr:col>0</xdr:col>
                    <xdr:colOff>276225</xdr:colOff>
                    <xdr:row>13</xdr:row>
                    <xdr:rowOff>47625</xdr:rowOff>
                  </from>
                  <to>
                    <xdr:col>2</xdr:col>
                    <xdr:colOff>428625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Option Button 2">
              <controlPr defaultSize="0" autoFill="0" autoLine="0" autoPict="0">
                <anchor moveWithCells="1">
                  <from>
                    <xdr:col>0</xdr:col>
                    <xdr:colOff>590550</xdr:colOff>
                    <xdr:row>14</xdr:row>
                    <xdr:rowOff>104775</xdr:rowOff>
                  </from>
                  <to>
                    <xdr:col>2</xdr:col>
                    <xdr:colOff>314325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Option Button 3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76200</xdr:rowOff>
                  </from>
                  <to>
                    <xdr:col>2</xdr:col>
                    <xdr:colOff>352425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Option Button 4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133350</xdr:rowOff>
                  </from>
                  <to>
                    <xdr:col>2</xdr:col>
                    <xdr:colOff>342900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FE65-FBBF-4A1F-9211-502B8A9FE2A9}">
  <sheetPr codeName="Sheet13"/>
  <dimension ref="L9"/>
  <sheetViews>
    <sheetView workbookViewId="0">
      <selection activeCell="F11" sqref="F11"/>
    </sheetView>
  </sheetViews>
  <sheetFormatPr defaultRowHeight="15" x14ac:dyDescent="0.25"/>
  <cols>
    <col min="1" max="16384" width="9.140625" style="3"/>
  </cols>
  <sheetData>
    <row r="9" spans="12:12" x14ac:dyDescent="0.25">
      <c r="L9" s="3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Group Box 1">
              <controlPr defaultSize="0" autoFill="0" autoPict="0">
                <anchor moveWithCells="1">
                  <from>
                    <xdr:col>4</xdr:col>
                    <xdr:colOff>314325</xdr:colOff>
                    <xdr:row>7</xdr:row>
                    <xdr:rowOff>28575</xdr:rowOff>
                  </from>
                  <to>
                    <xdr:col>7</xdr:col>
                    <xdr:colOff>38100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Option Button 2">
              <controlPr defaultSize="0" autoFill="0" autoLine="0" autoPict="0">
                <anchor moveWithCells="1">
                  <from>
                    <xdr:col>5</xdr:col>
                    <xdr:colOff>161925</xdr:colOff>
                    <xdr:row>8</xdr:row>
                    <xdr:rowOff>152400</xdr:rowOff>
                  </from>
                  <to>
                    <xdr:col>6</xdr:col>
                    <xdr:colOff>495300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Option Button 3">
              <controlPr defaultSize="0" autoFill="0" autoLine="0" autoPict="0">
                <anchor moveWithCells="1">
                  <from>
                    <xdr:col>5</xdr:col>
                    <xdr:colOff>228600</xdr:colOff>
                    <xdr:row>11</xdr:row>
                    <xdr:rowOff>66675</xdr:rowOff>
                  </from>
                  <to>
                    <xdr:col>6</xdr:col>
                    <xdr:colOff>561975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Option Button 4">
              <controlPr defaultSize="0" autoFill="0" autoLine="0" autoPict="0">
                <anchor moveWithCells="1">
                  <from>
                    <xdr:col>5</xdr:col>
                    <xdr:colOff>276225</xdr:colOff>
                    <xdr:row>8</xdr:row>
                    <xdr:rowOff>95250</xdr:rowOff>
                  </from>
                  <to>
                    <xdr:col>7</xdr:col>
                    <xdr:colOff>0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50A9-8EF3-4B4F-8DC6-6A8E562572A4}">
  <sheetPr codeName="Sheet14"/>
  <dimension ref="F8:I13"/>
  <sheetViews>
    <sheetView workbookViewId="0">
      <selection activeCell="F8" sqref="F8:I13"/>
    </sheetView>
  </sheetViews>
  <sheetFormatPr defaultRowHeight="15" x14ac:dyDescent="0.25"/>
  <cols>
    <col min="1" max="16384" width="9.140625" style="3"/>
  </cols>
  <sheetData>
    <row r="8" spans="6:9" x14ac:dyDescent="0.25">
      <c r="G8" s="3" t="s">
        <v>44</v>
      </c>
      <c r="H8" s="3" t="s">
        <v>45</v>
      </c>
      <c r="I8" s="3" t="s">
        <v>46</v>
      </c>
    </row>
    <row r="9" spans="6:9" x14ac:dyDescent="0.25">
      <c r="F9" s="3" t="s">
        <v>47</v>
      </c>
      <c r="G9" s="3">
        <v>838</v>
      </c>
      <c r="H9" s="3">
        <v>527</v>
      </c>
      <c r="I9" s="3">
        <v>571</v>
      </c>
    </row>
    <row r="10" spans="6:9" x14ac:dyDescent="0.25">
      <c r="F10" s="3" t="s">
        <v>48</v>
      </c>
      <c r="G10" s="3">
        <v>865</v>
      </c>
      <c r="H10" s="3">
        <v>575</v>
      </c>
      <c r="I10" s="3">
        <v>964</v>
      </c>
    </row>
    <row r="11" spans="6:9" x14ac:dyDescent="0.25">
      <c r="F11" s="3" t="s">
        <v>49</v>
      </c>
      <c r="G11" s="3">
        <v>620</v>
      </c>
      <c r="H11" s="3">
        <v>602</v>
      </c>
      <c r="I11" s="3">
        <v>999</v>
      </c>
    </row>
    <row r="12" spans="6:9" x14ac:dyDescent="0.25">
      <c r="F12" s="3" t="s">
        <v>50</v>
      </c>
      <c r="G12" s="3">
        <v>740</v>
      </c>
      <c r="H12" s="3">
        <v>978</v>
      </c>
      <c r="I12" s="3">
        <v>769</v>
      </c>
    </row>
    <row r="13" spans="6:9" x14ac:dyDescent="0.25">
      <c r="F13" s="3" t="s">
        <v>51</v>
      </c>
      <c r="G13" s="3">
        <v>452</v>
      </c>
      <c r="H13" s="3">
        <v>551</v>
      </c>
      <c r="I13" s="3">
        <v>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4272-5F6F-4634-A8BE-A3C64C4E87AC}">
  <sheetPr codeName="Sheet15"/>
  <dimension ref="C6:E13"/>
  <sheetViews>
    <sheetView tabSelected="1" workbookViewId="0">
      <selection activeCell="I16" sqref="I16"/>
    </sheetView>
  </sheetViews>
  <sheetFormatPr defaultRowHeight="15" x14ac:dyDescent="0.25"/>
  <cols>
    <col min="1" max="16384" width="9.140625" style="3"/>
  </cols>
  <sheetData>
    <row r="6" spans="3:5" x14ac:dyDescent="0.25">
      <c r="C6" s="3" t="s">
        <v>52</v>
      </c>
      <c r="D6" s="3" t="s">
        <v>53</v>
      </c>
      <c r="E6" s="3" t="s">
        <v>54</v>
      </c>
    </row>
    <row r="7" spans="3:5" x14ac:dyDescent="0.25">
      <c r="C7" s="3" t="s">
        <v>55</v>
      </c>
      <c r="D7" s="14">
        <v>34</v>
      </c>
      <c r="E7" s="3">
        <v>3688</v>
      </c>
    </row>
    <row r="8" spans="3:5" x14ac:dyDescent="0.25">
      <c r="C8" s="3" t="s">
        <v>56</v>
      </c>
      <c r="D8" s="14">
        <v>36</v>
      </c>
      <c r="E8" s="3">
        <v>3369</v>
      </c>
    </row>
    <row r="9" spans="3:5" x14ac:dyDescent="0.25">
      <c r="C9" s="3" t="s">
        <v>57</v>
      </c>
      <c r="D9" s="14">
        <v>31</v>
      </c>
      <c r="E9" s="3">
        <v>4508</v>
      </c>
    </row>
    <row r="10" spans="3:5" x14ac:dyDescent="0.25">
      <c r="C10" s="3" t="s">
        <v>58</v>
      </c>
      <c r="D10" s="14">
        <v>30</v>
      </c>
      <c r="E10" s="3">
        <v>3352</v>
      </c>
    </row>
    <row r="11" spans="3:5" x14ac:dyDescent="0.25">
      <c r="C11" s="3" t="s">
        <v>59</v>
      </c>
      <c r="D11" s="14">
        <v>34</v>
      </c>
      <c r="E11" s="3">
        <v>3747</v>
      </c>
    </row>
    <row r="12" spans="3:5" x14ac:dyDescent="0.25">
      <c r="C12" s="3" t="s">
        <v>60</v>
      </c>
      <c r="D12" s="14">
        <v>30</v>
      </c>
      <c r="E12" s="3">
        <v>3478</v>
      </c>
    </row>
    <row r="13" spans="3:5" x14ac:dyDescent="0.25">
      <c r="C13" s="3" t="s">
        <v>61</v>
      </c>
      <c r="D13" s="14">
        <v>39</v>
      </c>
      <c r="E13" s="3">
        <v>4322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AFDC-42E6-4F7C-B8B7-5E8D7E7ABF2C}">
  <sheetPr codeName="Sheet2"/>
  <dimension ref="A2:G15"/>
  <sheetViews>
    <sheetView workbookViewId="0">
      <selection activeCell="I21" sqref="I21"/>
    </sheetView>
  </sheetViews>
  <sheetFormatPr defaultColWidth="9.140625" defaultRowHeight="15" x14ac:dyDescent="0.25"/>
  <cols>
    <col min="1" max="4" width="9.140625" style="2"/>
    <col min="5" max="5" width="11.5703125" style="2" customWidth="1"/>
    <col min="6" max="6" width="9.7109375" style="2" customWidth="1"/>
    <col min="7" max="7" width="10.85546875" style="2" bestFit="1" customWidth="1"/>
    <col min="8" max="16384" width="9.140625" style="2"/>
  </cols>
  <sheetData>
    <row r="2" spans="1:7" x14ac:dyDescent="0.25">
      <c r="F2" s="2" t="s">
        <v>3</v>
      </c>
    </row>
    <row r="3" spans="1:7" x14ac:dyDescent="0.25">
      <c r="C3" s="2" t="s">
        <v>4</v>
      </c>
      <c r="E3" s="2" t="s">
        <v>5</v>
      </c>
      <c r="F3" s="2" t="str">
        <f>INDEX(F9:F15,A8,1)</f>
        <v>Tuesday</v>
      </c>
      <c r="G3" s="2">
        <f>VLOOKUP(F3,$F$9:$G$15,2,FALSE)</f>
        <v>7</v>
      </c>
    </row>
    <row r="4" spans="1:7" x14ac:dyDescent="0.25">
      <c r="E4" s="2" t="s">
        <v>6</v>
      </c>
      <c r="F4" s="2" t="str">
        <f>INDEX(F9:F15,A13,1)</f>
        <v>Monday</v>
      </c>
      <c r="G4" s="2">
        <f>VLOOKUP(F4,$F$9:$G$15,2,FALSE)</f>
        <v>6</v>
      </c>
    </row>
    <row r="8" spans="1:7" x14ac:dyDescent="0.25">
      <c r="A8" s="2">
        <v>2</v>
      </c>
      <c r="G8" s="2" t="s">
        <v>7</v>
      </c>
    </row>
    <row r="9" spans="1:7" x14ac:dyDescent="0.25">
      <c r="F9" s="2" t="s">
        <v>8</v>
      </c>
      <c r="G9" s="2">
        <v>6</v>
      </c>
    </row>
    <row r="10" spans="1:7" x14ac:dyDescent="0.25">
      <c r="F10" s="2" t="s">
        <v>9</v>
      </c>
      <c r="G10" s="2">
        <v>7</v>
      </c>
    </row>
    <row r="11" spans="1:7" x14ac:dyDescent="0.25">
      <c r="F11" s="2" t="s">
        <v>10</v>
      </c>
      <c r="G11" s="2">
        <v>8</v>
      </c>
    </row>
    <row r="12" spans="1:7" x14ac:dyDescent="0.25">
      <c r="F12" s="2" t="s">
        <v>11</v>
      </c>
      <c r="G12" s="2">
        <v>9</v>
      </c>
    </row>
    <row r="13" spans="1:7" x14ac:dyDescent="0.25">
      <c r="A13" s="2">
        <v>1</v>
      </c>
      <c r="F13" s="2" t="s">
        <v>12</v>
      </c>
      <c r="G13" s="2">
        <v>5</v>
      </c>
    </row>
    <row r="14" spans="1:7" x14ac:dyDescent="0.25">
      <c r="F14" s="2" t="s">
        <v>13</v>
      </c>
      <c r="G14" s="2">
        <v>4</v>
      </c>
    </row>
    <row r="15" spans="1:7" x14ac:dyDescent="0.25">
      <c r="D15" s="2" t="s">
        <v>14</v>
      </c>
      <c r="F15" s="2" t="s">
        <v>15</v>
      </c>
      <c r="G15" s="2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</xdr:col>
                    <xdr:colOff>352425</xdr:colOff>
                    <xdr:row>4</xdr:row>
                    <xdr:rowOff>0</xdr:rowOff>
                  </from>
                  <to>
                    <xdr:col>3</xdr:col>
                    <xdr:colOff>352425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List Box 2">
              <controlPr defaultSize="0" autoLine="0" autoPict="0">
                <anchor moveWithCells="1">
                  <from>
                    <xdr:col>2</xdr:col>
                    <xdr:colOff>419100</xdr:colOff>
                    <xdr:row>15</xdr:row>
                    <xdr:rowOff>47625</xdr:rowOff>
                  </from>
                  <to>
                    <xdr:col>4</xdr:col>
                    <xdr:colOff>695325</xdr:colOff>
                    <xdr:row>18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C0AA-CF40-474B-AD28-4BADD168783B}">
  <sheetPr codeName="Sheet3"/>
  <dimension ref="F5:N16"/>
  <sheetViews>
    <sheetView showGridLines="0" workbookViewId="0">
      <selection activeCell="D7" sqref="D7"/>
    </sheetView>
  </sheetViews>
  <sheetFormatPr defaultRowHeight="15" x14ac:dyDescent="0.25"/>
  <cols>
    <col min="1" max="16384" width="9.140625" style="3"/>
  </cols>
  <sheetData>
    <row r="5" spans="6:14" x14ac:dyDescent="0.25">
      <c r="G5" s="3" t="s">
        <v>4</v>
      </c>
      <c r="N5" s="3" t="s">
        <v>14</v>
      </c>
    </row>
    <row r="9" spans="6:14" x14ac:dyDescent="0.25">
      <c r="G9" s="3" t="s">
        <v>16</v>
      </c>
    </row>
    <row r="10" spans="6:14" x14ac:dyDescent="0.25">
      <c r="K10" s="3" t="s">
        <v>17</v>
      </c>
    </row>
    <row r="15" spans="6:14" x14ac:dyDescent="0.25">
      <c r="K15" s="3" t="s">
        <v>18</v>
      </c>
    </row>
    <row r="16" spans="6:14" x14ac:dyDescent="0.25">
      <c r="F16" s="3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4</xdr:col>
                    <xdr:colOff>85725</xdr:colOff>
                    <xdr:row>2</xdr:row>
                    <xdr:rowOff>171450</xdr:rowOff>
                  </from>
                  <to>
                    <xdr:col>5</xdr:col>
                    <xdr:colOff>590550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4</xdr:col>
                    <xdr:colOff>600075</xdr:colOff>
                    <xdr:row>7</xdr:row>
                    <xdr:rowOff>28575</xdr:rowOff>
                  </from>
                  <to>
                    <xdr:col>5</xdr:col>
                    <xdr:colOff>514350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171450</xdr:rowOff>
                  </from>
                  <to>
                    <xdr:col>6</xdr:col>
                    <xdr:colOff>247650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Fill="0" autoLine="0" autoPict="0">
                <anchor moveWithCells="1">
                  <from>
                    <xdr:col>8</xdr:col>
                    <xdr:colOff>95250</xdr:colOff>
                    <xdr:row>7</xdr:row>
                    <xdr:rowOff>133350</xdr:rowOff>
                  </from>
                  <to>
                    <xdr:col>9</xdr:col>
                    <xdr:colOff>542925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Scroll Bar 5">
              <controlPr defaultSize="0" autoPict="0">
                <anchor moveWithCells="1">
                  <from>
                    <xdr:col>8</xdr:col>
                    <xdr:colOff>542925</xdr:colOff>
                    <xdr:row>12</xdr:row>
                    <xdr:rowOff>133350</xdr:rowOff>
                  </from>
                  <to>
                    <xdr:col>9</xdr:col>
                    <xdr:colOff>438150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List Box 6">
              <controlPr defaultSize="0" autoLine="0" autoPict="0">
                <anchor moveWithCells="1">
                  <from>
                    <xdr:col>9</xdr:col>
                    <xdr:colOff>333375</xdr:colOff>
                    <xdr:row>1</xdr:row>
                    <xdr:rowOff>57150</xdr:rowOff>
                  </from>
                  <to>
                    <xdr:col>12</xdr:col>
                    <xdr:colOff>161925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3808-179C-43E4-82DE-398FC672420B}">
  <sheetPr codeName="Sheet4"/>
  <dimension ref="A4:F9"/>
  <sheetViews>
    <sheetView workbookViewId="0">
      <selection activeCell="E1" sqref="E1"/>
    </sheetView>
  </sheetViews>
  <sheetFormatPr defaultRowHeight="15" x14ac:dyDescent="0.25"/>
  <cols>
    <col min="1" max="4" width="9.140625" style="2"/>
    <col min="5" max="5" width="12.5703125" style="2" customWidth="1"/>
    <col min="6" max="16384" width="9.140625" style="2"/>
  </cols>
  <sheetData>
    <row r="4" spans="1:6" x14ac:dyDescent="0.25">
      <c r="E4" s="2">
        <v>1</v>
      </c>
    </row>
    <row r="5" spans="1:6" x14ac:dyDescent="0.25">
      <c r="C5" s="2">
        <v>2</v>
      </c>
    </row>
    <row r="6" spans="1:6" x14ac:dyDescent="0.25">
      <c r="E6" s="2" t="s">
        <v>20</v>
      </c>
      <c r="F6" s="2" t="s">
        <v>21</v>
      </c>
    </row>
    <row r="7" spans="1:6" x14ac:dyDescent="0.25">
      <c r="A7" s="2" t="s">
        <v>22</v>
      </c>
      <c r="B7" s="4">
        <v>8</v>
      </c>
      <c r="E7" s="2" t="str">
        <f>INDEX(A7:A9,E4,1)</f>
        <v>High</v>
      </c>
      <c r="F7" s="4">
        <f>VLOOKUP(E7,A7:B9,2,FALSE)</f>
        <v>8</v>
      </c>
    </row>
    <row r="8" spans="1:6" x14ac:dyDescent="0.25">
      <c r="A8" s="2" t="s">
        <v>23</v>
      </c>
      <c r="B8" s="4">
        <v>6</v>
      </c>
    </row>
    <row r="9" spans="1:6" x14ac:dyDescent="0.25">
      <c r="A9" s="2" t="s">
        <v>24</v>
      </c>
      <c r="B9" s="4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Group Box 1">
              <controlPr defaultSize="0" autoFill="0" autoPict="0">
                <anchor moveWithCells="1">
                  <from>
                    <xdr:col>0</xdr:col>
                    <xdr:colOff>276225</xdr:colOff>
                    <xdr:row>13</xdr:row>
                    <xdr:rowOff>47625</xdr:rowOff>
                  </from>
                  <to>
                    <xdr:col>2</xdr:col>
                    <xdr:colOff>428625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57150</xdr:rowOff>
                  </from>
                  <to>
                    <xdr:col>2</xdr:col>
                    <xdr:colOff>276225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76200</xdr:rowOff>
                  </from>
                  <to>
                    <xdr:col>2</xdr:col>
                    <xdr:colOff>352425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142875</xdr:rowOff>
                  </from>
                  <to>
                    <xdr:col>2</xdr:col>
                    <xdr:colOff>342900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C10C-0F00-4131-9BD5-750D0DEB32AD}">
  <sheetPr codeName="Sheet5"/>
  <dimension ref="L9"/>
  <sheetViews>
    <sheetView workbookViewId="0">
      <selection activeCell="F11" sqref="F11"/>
    </sheetView>
  </sheetViews>
  <sheetFormatPr defaultRowHeight="15" x14ac:dyDescent="0.25"/>
  <cols>
    <col min="1" max="16384" width="9.140625" style="3"/>
  </cols>
  <sheetData>
    <row r="9" spans="12:12" x14ac:dyDescent="0.25">
      <c r="L9" s="3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Group Box 1">
              <controlPr defaultSize="0" autoFill="0" autoPict="0">
                <anchor moveWithCells="1">
                  <from>
                    <xdr:col>4</xdr:col>
                    <xdr:colOff>314325</xdr:colOff>
                    <xdr:row>7</xdr:row>
                    <xdr:rowOff>28575</xdr:rowOff>
                  </from>
                  <to>
                    <xdr:col>7</xdr:col>
                    <xdr:colOff>38100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Option Button 2">
              <controlPr defaultSize="0" autoFill="0" autoLine="0" autoPict="0">
                <anchor moveWithCells="1">
                  <from>
                    <xdr:col>5</xdr:col>
                    <xdr:colOff>161925</xdr:colOff>
                    <xdr:row>8</xdr:row>
                    <xdr:rowOff>152400</xdr:rowOff>
                  </from>
                  <to>
                    <xdr:col>6</xdr:col>
                    <xdr:colOff>495300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Option Button 3">
              <controlPr defaultSize="0" autoFill="0" autoLine="0" autoPict="0">
                <anchor moveWithCells="1">
                  <from>
                    <xdr:col>5</xdr:col>
                    <xdr:colOff>228600</xdr:colOff>
                    <xdr:row>11</xdr:row>
                    <xdr:rowOff>66675</xdr:rowOff>
                  </from>
                  <to>
                    <xdr:col>6</xdr:col>
                    <xdr:colOff>561975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Option Button 4">
              <controlPr defaultSize="0" autoFill="0" autoLine="0" autoPict="0">
                <anchor moveWithCells="1">
                  <from>
                    <xdr:col>5</xdr:col>
                    <xdr:colOff>276225</xdr:colOff>
                    <xdr:row>8</xdr:row>
                    <xdr:rowOff>95250</xdr:rowOff>
                  </from>
                  <to>
                    <xdr:col>7</xdr:col>
                    <xdr:colOff>0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AAB1-863D-43AF-B155-1CC63740BE8B}">
  <sheetPr codeName="Sheet6"/>
  <dimension ref="A1:F19"/>
  <sheetViews>
    <sheetView workbookViewId="0">
      <selection activeCell="A18" sqref="A18"/>
    </sheetView>
  </sheetViews>
  <sheetFormatPr defaultRowHeight="12.75" x14ac:dyDescent="0.2"/>
  <cols>
    <col min="1" max="1" width="16" style="5" customWidth="1"/>
    <col min="2" max="2" width="12.42578125" style="5" customWidth="1"/>
    <col min="3" max="3" width="14" style="5" customWidth="1"/>
    <col min="4" max="4" width="12.28515625" style="5" customWidth="1"/>
    <col min="5" max="6" width="13.140625" style="5" customWidth="1"/>
    <col min="7" max="16384" width="9.140625" style="5"/>
  </cols>
  <sheetData>
    <row r="1" spans="1:6" x14ac:dyDescent="0.2">
      <c r="B1" s="5" t="s">
        <v>25</v>
      </c>
      <c r="C1" s="5">
        <v>0.4</v>
      </c>
    </row>
    <row r="2" spans="1:6" x14ac:dyDescent="0.2">
      <c r="B2" s="5" t="s">
        <v>26</v>
      </c>
      <c r="C2" s="5">
        <v>10000</v>
      </c>
    </row>
    <row r="3" spans="1:6" x14ac:dyDescent="0.2">
      <c r="B3" s="5" t="s">
        <v>27</v>
      </c>
      <c r="C3" s="5">
        <v>0.1</v>
      </c>
    </row>
    <row r="4" spans="1:6" x14ac:dyDescent="0.2">
      <c r="B4" s="5" t="s">
        <v>28</v>
      </c>
      <c r="C4" s="6">
        <v>9</v>
      </c>
    </row>
    <row r="5" spans="1:6" x14ac:dyDescent="0.2">
      <c r="B5" s="5" t="s">
        <v>29</v>
      </c>
      <c r="C5" s="6">
        <v>6</v>
      </c>
    </row>
    <row r="6" spans="1:6" x14ac:dyDescent="0.2">
      <c r="B6" s="5" t="s">
        <v>30</v>
      </c>
      <c r="C6" s="5">
        <v>0.15</v>
      </c>
    </row>
    <row r="7" spans="1:6" x14ac:dyDescent="0.2">
      <c r="B7" s="5" t="s">
        <v>31</v>
      </c>
      <c r="C7" s="5">
        <v>0.05</v>
      </c>
    </row>
    <row r="8" spans="1:6" x14ac:dyDescent="0.2">
      <c r="B8" s="5" t="s">
        <v>32</v>
      </c>
      <c r="C8" s="5">
        <v>0.03</v>
      </c>
    </row>
    <row r="9" spans="1:6" x14ac:dyDescent="0.2">
      <c r="A9" s="5" t="s">
        <v>33</v>
      </c>
      <c r="B9" s="5">
        <v>1</v>
      </c>
      <c r="C9" s="5">
        <v>2</v>
      </c>
      <c r="D9" s="5">
        <v>3</v>
      </c>
      <c r="E9" s="5">
        <v>4</v>
      </c>
      <c r="F9" s="5">
        <v>5</v>
      </c>
    </row>
    <row r="10" spans="1:6" x14ac:dyDescent="0.2">
      <c r="A10" s="5" t="s">
        <v>34</v>
      </c>
      <c r="B10" s="5">
        <f>Year1sales</f>
        <v>10000</v>
      </c>
      <c r="C10" s="5">
        <f>B10*(1+Sales_growth)</f>
        <v>11000</v>
      </c>
      <c r="D10" s="5">
        <f>C10*(1+Sales_growth)</f>
        <v>12100.000000000002</v>
      </c>
      <c r="E10" s="5">
        <f>D10*(1+Sales_growth)</f>
        <v>13310.000000000004</v>
      </c>
      <c r="F10" s="5">
        <f>E10*(1+Sales_growth)</f>
        <v>14641.000000000005</v>
      </c>
    </row>
    <row r="11" spans="1:6" x14ac:dyDescent="0.2">
      <c r="A11" s="5" t="s">
        <v>35</v>
      </c>
      <c r="B11" s="6">
        <f>Year1price</f>
        <v>9</v>
      </c>
      <c r="C11" s="6">
        <f>B11*(1+pricegrowth)</f>
        <v>9.27</v>
      </c>
      <c r="D11" s="6">
        <f>C11*(1+pricegrowth)</f>
        <v>9.5480999999999998</v>
      </c>
      <c r="E11" s="6">
        <f>D11*(1+pricegrowth)</f>
        <v>9.834543</v>
      </c>
      <c r="F11" s="6">
        <f>E11*(1+pricegrowth)</f>
        <v>10.129579290000001</v>
      </c>
    </row>
    <row r="12" spans="1:6" x14ac:dyDescent="0.2">
      <c r="A12" s="5" t="s">
        <v>36</v>
      </c>
      <c r="B12" s="6">
        <f>Year1cost</f>
        <v>6</v>
      </c>
      <c r="C12" s="6">
        <f>B12*(1+costgrowth)</f>
        <v>6.3000000000000007</v>
      </c>
      <c r="D12" s="6">
        <f>C12*(1+costgrowth)</f>
        <v>6.6150000000000011</v>
      </c>
      <c r="E12" s="6">
        <f>D12*(1+costgrowth)</f>
        <v>6.9457500000000012</v>
      </c>
      <c r="F12" s="6">
        <f>E12*(1+costgrowth)</f>
        <v>7.2930375000000014</v>
      </c>
    </row>
    <row r="13" spans="1:6" x14ac:dyDescent="0.2">
      <c r="A13" s="5" t="s">
        <v>37</v>
      </c>
      <c r="B13" s="7">
        <f>B11*B10</f>
        <v>90000</v>
      </c>
      <c r="C13" s="7">
        <f>C11*C10</f>
        <v>101970</v>
      </c>
      <c r="D13" s="7">
        <f>D11*D10</f>
        <v>115532.01000000001</v>
      </c>
      <c r="E13" s="7">
        <f>E11*E10</f>
        <v>130897.76733000003</v>
      </c>
      <c r="F13" s="7">
        <f>F11*F10</f>
        <v>148307.17038489005</v>
      </c>
    </row>
    <row r="14" spans="1:6" x14ac:dyDescent="0.2">
      <c r="A14" s="5" t="s">
        <v>38</v>
      </c>
      <c r="B14" s="7">
        <f>B10*B12</f>
        <v>60000</v>
      </c>
      <c r="C14" s="7">
        <f>C10*C12</f>
        <v>69300.000000000015</v>
      </c>
      <c r="D14" s="7">
        <f>D10*D12</f>
        <v>80041.500000000029</v>
      </c>
      <c r="E14" s="7">
        <f>E10*E12</f>
        <v>92447.932500000039</v>
      </c>
      <c r="F14" s="7">
        <f>F10*F12</f>
        <v>106777.36203750006</v>
      </c>
    </row>
    <row r="15" spans="1:6" x14ac:dyDescent="0.2">
      <c r="A15" s="5" t="s">
        <v>39</v>
      </c>
      <c r="B15" s="7">
        <f>B13-B14</f>
        <v>30000</v>
      </c>
      <c r="C15" s="7">
        <f>C13-C14</f>
        <v>32669.999999999985</v>
      </c>
      <c r="D15" s="7">
        <f>D13-D14</f>
        <v>35490.50999999998</v>
      </c>
      <c r="E15" s="7">
        <f>E13-E14</f>
        <v>38449.834829999993</v>
      </c>
      <c r="F15" s="7">
        <f>F13-F14</f>
        <v>41529.80834738999</v>
      </c>
    </row>
    <row r="16" spans="1:6" x14ac:dyDescent="0.2">
      <c r="A16" s="5" t="s">
        <v>40</v>
      </c>
      <c r="B16" s="7">
        <f>taxrate*B15</f>
        <v>12000</v>
      </c>
      <c r="C16" s="7">
        <f>taxrate*C15</f>
        <v>13067.999999999995</v>
      </c>
      <c r="D16" s="7">
        <f>taxrate*D15</f>
        <v>14196.203999999992</v>
      </c>
      <c r="E16" s="7">
        <f>taxrate*E15</f>
        <v>15379.933931999998</v>
      </c>
      <c r="F16" s="7">
        <f>taxrate*F15</f>
        <v>16611.923338955996</v>
      </c>
    </row>
    <row r="17" spans="1:6" x14ac:dyDescent="0.2">
      <c r="A17" s="5" t="s">
        <v>41</v>
      </c>
      <c r="B17" s="7">
        <f>B15-B16</f>
        <v>18000</v>
      </c>
      <c r="C17" s="7">
        <f>C15-C16</f>
        <v>19601.999999999993</v>
      </c>
      <c r="D17" s="7">
        <f>D15-D16</f>
        <v>21294.30599999999</v>
      </c>
      <c r="E17" s="7">
        <f>E15-E16</f>
        <v>23069.900897999993</v>
      </c>
      <c r="F17" s="7">
        <f>F15-F16</f>
        <v>24917.885008433994</v>
      </c>
    </row>
    <row r="19" spans="1:6" x14ac:dyDescent="0.2">
      <c r="A19" s="5" t="s">
        <v>42</v>
      </c>
      <c r="B19" s="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DCFD-A764-4B3A-A5FD-15EF561DA7BB}">
  <sheetPr codeName="Sheet7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5" customWidth="1"/>
    <col min="2" max="2" width="12.42578125" style="5" customWidth="1"/>
    <col min="3" max="3" width="14" style="5" customWidth="1"/>
    <col min="4" max="4" width="12.28515625" style="5" customWidth="1"/>
    <col min="5" max="6" width="13.140625" style="5" customWidth="1"/>
    <col min="7" max="16384" width="9.140625" style="5"/>
  </cols>
  <sheetData>
    <row r="1" spans="1:6" x14ac:dyDescent="0.2">
      <c r="B1" s="5" t="s">
        <v>25</v>
      </c>
      <c r="C1" s="5">
        <v>0.4</v>
      </c>
    </row>
    <row r="2" spans="1:6" x14ac:dyDescent="0.2">
      <c r="B2" s="5" t="s">
        <v>26</v>
      </c>
      <c r="C2" s="5">
        <v>10000</v>
      </c>
    </row>
    <row r="3" spans="1:6" x14ac:dyDescent="0.2">
      <c r="B3" s="5" t="s">
        <v>27</v>
      </c>
      <c r="C3" s="5">
        <v>0.1</v>
      </c>
    </row>
    <row r="4" spans="1:6" x14ac:dyDescent="0.2">
      <c r="B4" s="5" t="s">
        <v>28</v>
      </c>
      <c r="C4" s="9">
        <v>9</v>
      </c>
    </row>
    <row r="5" spans="1:6" x14ac:dyDescent="0.2">
      <c r="B5" s="5" t="s">
        <v>29</v>
      </c>
      <c r="C5" s="9">
        <v>6</v>
      </c>
    </row>
    <row r="6" spans="1:6" x14ac:dyDescent="0.2">
      <c r="B6" s="5" t="s">
        <v>30</v>
      </c>
      <c r="C6" s="5">
        <v>0.15</v>
      </c>
    </row>
    <row r="7" spans="1:6" x14ac:dyDescent="0.2">
      <c r="B7" s="5" t="s">
        <v>31</v>
      </c>
      <c r="C7" s="5">
        <v>0.05</v>
      </c>
    </row>
    <row r="8" spans="1:6" x14ac:dyDescent="0.2">
      <c r="B8" s="5" t="s">
        <v>32</v>
      </c>
      <c r="C8" s="5">
        <v>0.03</v>
      </c>
    </row>
    <row r="9" spans="1:6" x14ac:dyDescent="0.2">
      <c r="A9" s="5" t="s">
        <v>33</v>
      </c>
      <c r="B9" s="5">
        <v>1</v>
      </c>
      <c r="C9" s="5">
        <v>2</v>
      </c>
      <c r="D9" s="5">
        <v>3</v>
      </c>
      <c r="E9" s="5">
        <v>4</v>
      </c>
      <c r="F9" s="5">
        <v>5</v>
      </c>
    </row>
    <row r="10" spans="1:6" x14ac:dyDescent="0.2">
      <c r="A10" s="5" t="s">
        <v>34</v>
      </c>
      <c r="B10" s="5">
        <f>Year1sales</f>
        <v>10000</v>
      </c>
      <c r="C10" s="5">
        <f>B10*(1+Sales_growth)</f>
        <v>11000</v>
      </c>
      <c r="D10" s="5">
        <f>C10*(1+Sales_growth)</f>
        <v>12100.000000000002</v>
      </c>
      <c r="E10" s="5">
        <f>D10*(1+Sales_growth)</f>
        <v>13310.000000000004</v>
      </c>
      <c r="F10" s="5">
        <f>E10*(1+Sales_growth)</f>
        <v>14641.000000000005</v>
      </c>
    </row>
    <row r="11" spans="1:6" x14ac:dyDescent="0.2">
      <c r="A11" s="5" t="s">
        <v>35</v>
      </c>
      <c r="B11" s="9">
        <f>Year1price</f>
        <v>9</v>
      </c>
      <c r="C11" s="9">
        <f>B11*(1+pricegrowth)</f>
        <v>9.27</v>
      </c>
      <c r="D11" s="9">
        <f>C11*(1+pricegrowth)</f>
        <v>9.5480999999999998</v>
      </c>
      <c r="E11" s="9">
        <f>D11*(1+pricegrowth)</f>
        <v>9.834543</v>
      </c>
      <c r="F11" s="9">
        <f>E11*(1+pricegrowth)</f>
        <v>10.129579290000001</v>
      </c>
    </row>
    <row r="12" spans="1:6" x14ac:dyDescent="0.2">
      <c r="A12" s="5" t="s">
        <v>36</v>
      </c>
      <c r="B12" s="9">
        <f>Year1cost</f>
        <v>6</v>
      </c>
      <c r="C12" s="9">
        <f>B12*(1+costgrowth)</f>
        <v>6.3000000000000007</v>
      </c>
      <c r="D12" s="9">
        <f>C12*(1+costgrowth)</f>
        <v>6.6150000000000011</v>
      </c>
      <c r="E12" s="9">
        <f>D12*(1+costgrowth)</f>
        <v>6.9457500000000012</v>
      </c>
      <c r="F12" s="9">
        <f>E12*(1+costgrowth)</f>
        <v>7.2930375000000014</v>
      </c>
    </row>
    <row r="13" spans="1:6" x14ac:dyDescent="0.2">
      <c r="A13" s="5" t="s">
        <v>37</v>
      </c>
      <c r="B13" s="7">
        <f>B11*B10</f>
        <v>90000</v>
      </c>
      <c r="C13" s="7">
        <f>C11*C10</f>
        <v>101970</v>
      </c>
      <c r="D13" s="7">
        <f>D11*D10</f>
        <v>115532.01000000001</v>
      </c>
      <c r="E13" s="7">
        <f>E11*E10</f>
        <v>130897.76733000003</v>
      </c>
      <c r="F13" s="7">
        <f>F11*F10</f>
        <v>148307.17038489005</v>
      </c>
    </row>
    <row r="14" spans="1:6" x14ac:dyDescent="0.2">
      <c r="A14" s="5" t="s">
        <v>38</v>
      </c>
      <c r="B14" s="7">
        <f>B10*B12</f>
        <v>60000</v>
      </c>
      <c r="C14" s="7">
        <f>C10*C12</f>
        <v>69300.000000000015</v>
      </c>
      <c r="D14" s="7">
        <f>D10*D12</f>
        <v>80041.500000000029</v>
      </c>
      <c r="E14" s="7">
        <f>E10*E12</f>
        <v>92447.932500000039</v>
      </c>
      <c r="F14" s="7">
        <f>F10*F12</f>
        <v>106777.36203750006</v>
      </c>
    </row>
    <row r="15" spans="1:6" x14ac:dyDescent="0.2">
      <c r="A15" s="5" t="s">
        <v>39</v>
      </c>
      <c r="B15" s="7">
        <f>B13-B14</f>
        <v>30000</v>
      </c>
      <c r="C15" s="7">
        <f>C13-C14</f>
        <v>32669.999999999985</v>
      </c>
      <c r="D15" s="7">
        <f>D13-D14</f>
        <v>35490.50999999998</v>
      </c>
      <c r="E15" s="7">
        <f>E13-E14</f>
        <v>38449.834829999993</v>
      </c>
      <c r="F15" s="7">
        <f>F13-F14</f>
        <v>41529.80834738999</v>
      </c>
    </row>
    <row r="16" spans="1:6" x14ac:dyDescent="0.2">
      <c r="A16" s="5" t="s">
        <v>43</v>
      </c>
      <c r="B16" s="7">
        <f>taxrate*B15</f>
        <v>12000</v>
      </c>
      <c r="C16" s="7">
        <f>taxrate*C15</f>
        <v>13067.999999999995</v>
      </c>
      <c r="D16" s="7">
        <f>taxrate*D15</f>
        <v>14196.203999999992</v>
      </c>
      <c r="E16" s="7">
        <f>taxrate*E15</f>
        <v>15379.933931999998</v>
      </c>
      <c r="F16" s="7">
        <f>taxrate*F15</f>
        <v>16611.923338955996</v>
      </c>
    </row>
    <row r="17" spans="1:6" x14ac:dyDescent="0.2">
      <c r="A17" s="5" t="s">
        <v>41</v>
      </c>
      <c r="B17" s="7">
        <f>B15-B16</f>
        <v>18000</v>
      </c>
      <c r="C17" s="7">
        <f>C15-C16</f>
        <v>19601.999999999993</v>
      </c>
      <c r="D17" s="7">
        <f>D15-D16</f>
        <v>21294.30599999999</v>
      </c>
      <c r="E17" s="7">
        <f>E15-E16</f>
        <v>23069.900897999993</v>
      </c>
      <c r="F17" s="7">
        <f>F15-F16</f>
        <v>24917.885008433994</v>
      </c>
    </row>
    <row r="19" spans="1:6" x14ac:dyDescent="0.2">
      <c r="A19" s="5" t="s">
        <v>42</v>
      </c>
      <c r="B19" s="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334F-B124-4A28-B42B-40CFD09A97C1}">
  <sheetPr codeName="Sheet8"/>
  <dimension ref="A1:F19"/>
  <sheetViews>
    <sheetView workbookViewId="0">
      <selection activeCell="B9" sqref="B9"/>
    </sheetView>
  </sheetViews>
  <sheetFormatPr defaultRowHeight="12.75" x14ac:dyDescent="0.2"/>
  <cols>
    <col min="1" max="1" width="16" style="5" customWidth="1"/>
    <col min="2" max="2" width="12.42578125" style="5" customWidth="1"/>
    <col min="3" max="3" width="14" style="5" customWidth="1"/>
    <col min="4" max="4" width="12.28515625" style="5" customWidth="1"/>
    <col min="5" max="6" width="13.140625" style="5" customWidth="1"/>
    <col min="7" max="16384" width="9.140625" style="5"/>
  </cols>
  <sheetData>
    <row r="1" spans="1:6" x14ac:dyDescent="0.2">
      <c r="B1" s="5" t="s">
        <v>25</v>
      </c>
      <c r="C1" s="5">
        <v>0.4</v>
      </c>
    </row>
    <row r="2" spans="1:6" x14ac:dyDescent="0.2">
      <c r="B2" s="5" t="s">
        <v>26</v>
      </c>
      <c r="C2" s="5">
        <v>10000</v>
      </c>
    </row>
    <row r="3" spans="1:6" x14ac:dyDescent="0.2">
      <c r="B3" s="5" t="s">
        <v>27</v>
      </c>
      <c r="C3" s="5">
        <v>0.1</v>
      </c>
    </row>
    <row r="4" spans="1:6" x14ac:dyDescent="0.2">
      <c r="B4" s="5" t="s">
        <v>28</v>
      </c>
      <c r="C4" s="9">
        <v>9</v>
      </c>
    </row>
    <row r="5" spans="1:6" x14ac:dyDescent="0.2">
      <c r="B5" s="5" t="s">
        <v>29</v>
      </c>
      <c r="C5" s="9">
        <v>6</v>
      </c>
    </row>
    <row r="6" spans="1:6" x14ac:dyDescent="0.2">
      <c r="B6" s="5" t="s">
        <v>30</v>
      </c>
      <c r="C6" s="5">
        <v>0.15</v>
      </c>
    </row>
    <row r="7" spans="1:6" x14ac:dyDescent="0.2">
      <c r="B7" s="5" t="s">
        <v>31</v>
      </c>
      <c r="C7" s="5">
        <v>0.05</v>
      </c>
    </row>
    <row r="8" spans="1:6" x14ac:dyDescent="0.2">
      <c r="B8" s="5" t="s">
        <v>32</v>
      </c>
      <c r="C8" s="5">
        <v>0.03</v>
      </c>
    </row>
    <row r="9" spans="1:6" x14ac:dyDescent="0.2">
      <c r="A9" s="5" t="s">
        <v>33</v>
      </c>
      <c r="B9" s="5">
        <v>1</v>
      </c>
      <c r="C9" s="5">
        <v>2</v>
      </c>
      <c r="D9" s="5">
        <v>3</v>
      </c>
      <c r="E9" s="5">
        <v>4</v>
      </c>
      <c r="F9" s="5">
        <v>5</v>
      </c>
    </row>
    <row r="10" spans="1:6" x14ac:dyDescent="0.2">
      <c r="A10" s="5" t="s">
        <v>34</v>
      </c>
      <c r="B10" s="5">
        <f>Year1sales</f>
        <v>10000</v>
      </c>
      <c r="C10" s="5">
        <f>B10*(1+Sales_growth)</f>
        <v>11000</v>
      </c>
      <c r="D10" s="5">
        <f>C10*(1+Sales_growth)</f>
        <v>12100.000000000002</v>
      </c>
      <c r="E10" s="5">
        <f>D10*(1+Sales_growth)</f>
        <v>13310.000000000004</v>
      </c>
      <c r="F10" s="5">
        <f>E10*(1+Sales_growth)</f>
        <v>14641.000000000005</v>
      </c>
    </row>
    <row r="11" spans="1:6" x14ac:dyDescent="0.2">
      <c r="A11" s="5" t="s">
        <v>35</v>
      </c>
      <c r="B11" s="9">
        <f>Year1price</f>
        <v>9</v>
      </c>
      <c r="C11" s="9">
        <f>B11*(1+pricegrowth)</f>
        <v>9.27</v>
      </c>
      <c r="D11" s="9">
        <f>C11*(1+pricegrowth)</f>
        <v>9.5480999999999998</v>
      </c>
      <c r="E11" s="9">
        <f>D11*(1+pricegrowth)</f>
        <v>9.834543</v>
      </c>
      <c r="F11" s="9">
        <f>E11*(1+pricegrowth)</f>
        <v>10.129579290000001</v>
      </c>
    </row>
    <row r="12" spans="1:6" x14ac:dyDescent="0.2">
      <c r="A12" s="5" t="s">
        <v>36</v>
      </c>
      <c r="B12" s="9">
        <f>Year1cost</f>
        <v>6</v>
      </c>
      <c r="C12" s="9">
        <f>B12*(1+costgrowth)</f>
        <v>6.3000000000000007</v>
      </c>
      <c r="D12" s="9">
        <f>C12*(1+costgrowth)</f>
        <v>6.6150000000000011</v>
      </c>
      <c r="E12" s="9">
        <f>D12*(1+costgrowth)</f>
        <v>6.9457500000000012</v>
      </c>
      <c r="F12" s="9">
        <f>E12*(1+costgrowth)</f>
        <v>7.2930375000000014</v>
      </c>
    </row>
    <row r="13" spans="1:6" x14ac:dyDescent="0.2">
      <c r="A13" s="5" t="s">
        <v>37</v>
      </c>
      <c r="B13" s="7">
        <f>B11*B10</f>
        <v>90000</v>
      </c>
      <c r="C13" s="7">
        <f>C11*C10</f>
        <v>101970</v>
      </c>
      <c r="D13" s="7">
        <f>D11*D10</f>
        <v>115532.01000000001</v>
      </c>
      <c r="E13" s="7">
        <f>E11*E10</f>
        <v>130897.76733000003</v>
      </c>
      <c r="F13" s="7">
        <f>F11*F10</f>
        <v>148307.17038489005</v>
      </c>
    </row>
    <row r="14" spans="1:6" x14ac:dyDescent="0.2">
      <c r="A14" s="5" t="s">
        <v>38</v>
      </c>
      <c r="B14" s="7">
        <f>B10*B12</f>
        <v>60000</v>
      </c>
      <c r="C14" s="7">
        <f>C10*C12</f>
        <v>69300.000000000015</v>
      </c>
      <c r="D14" s="7">
        <f>D10*D12</f>
        <v>80041.500000000029</v>
      </c>
      <c r="E14" s="7">
        <f>E10*E12</f>
        <v>92447.932500000039</v>
      </c>
      <c r="F14" s="7">
        <f>F10*F12</f>
        <v>106777.36203750006</v>
      </c>
    </row>
    <row r="15" spans="1:6" x14ac:dyDescent="0.2">
      <c r="A15" s="5" t="s">
        <v>39</v>
      </c>
      <c r="B15" s="7">
        <f>B13-B14</f>
        <v>30000</v>
      </c>
      <c r="C15" s="7">
        <f>C13-C14</f>
        <v>32669.999999999985</v>
      </c>
      <c r="D15" s="7">
        <f>D13-D14</f>
        <v>35490.50999999998</v>
      </c>
      <c r="E15" s="7">
        <f>E13-E14</f>
        <v>38449.834829999993</v>
      </c>
      <c r="F15" s="7">
        <f>F13-F14</f>
        <v>41529.80834738999</v>
      </c>
    </row>
    <row r="16" spans="1:6" x14ac:dyDescent="0.2">
      <c r="A16" s="5" t="s">
        <v>43</v>
      </c>
      <c r="B16" s="7">
        <f>taxrate*B15</f>
        <v>12000</v>
      </c>
      <c r="C16" s="7">
        <f>taxrate*C15</f>
        <v>13067.999999999995</v>
      </c>
      <c r="D16" s="7">
        <f>taxrate*D15</f>
        <v>14196.203999999992</v>
      </c>
      <c r="E16" s="7">
        <f>taxrate*E15</f>
        <v>15379.933931999998</v>
      </c>
      <c r="F16" s="7">
        <f>taxrate*F15</f>
        <v>16611.923338955996</v>
      </c>
    </row>
    <row r="17" spans="1:6" x14ac:dyDescent="0.2">
      <c r="A17" s="5" t="s">
        <v>41</v>
      </c>
      <c r="B17" s="7">
        <f>B15-B16</f>
        <v>18000</v>
      </c>
      <c r="C17" s="7">
        <f>C15-C16</f>
        <v>19601.999999999993</v>
      </c>
      <c r="D17" s="7">
        <f>D15-D16</f>
        <v>21294.30599999999</v>
      </c>
      <c r="E17" s="7">
        <f>E15-E16</f>
        <v>23069.900897999993</v>
      </c>
      <c r="F17" s="7">
        <f>F15-F16</f>
        <v>24917.885008433994</v>
      </c>
    </row>
    <row r="19" spans="1:6" x14ac:dyDescent="0.2">
      <c r="A19" s="5" t="s">
        <v>42</v>
      </c>
      <c r="B19" s="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D9CD-1D8D-40A5-9261-D445134DA75E}">
  <sheetPr codeName="Sheet9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5" customWidth="1"/>
    <col min="2" max="2" width="12.42578125" style="5" customWidth="1"/>
    <col min="3" max="3" width="14" style="5" customWidth="1"/>
    <col min="4" max="4" width="12.28515625" style="5" customWidth="1"/>
    <col min="5" max="6" width="13.140625" style="5" customWidth="1"/>
    <col min="7" max="16384" width="9.140625" style="5"/>
  </cols>
  <sheetData>
    <row r="1" spans="1:6" x14ac:dyDescent="0.2">
      <c r="B1" s="5" t="s">
        <v>25</v>
      </c>
      <c r="C1" s="5">
        <v>0.4</v>
      </c>
    </row>
    <row r="2" spans="1:6" x14ac:dyDescent="0.2">
      <c r="B2" s="5" t="s">
        <v>26</v>
      </c>
      <c r="C2" s="5">
        <v>10000</v>
      </c>
    </row>
    <row r="3" spans="1:6" x14ac:dyDescent="0.2">
      <c r="B3" s="5" t="s">
        <v>27</v>
      </c>
      <c r="C3" s="5">
        <v>0.1</v>
      </c>
    </row>
    <row r="4" spans="1:6" x14ac:dyDescent="0.2">
      <c r="B4" s="5" t="s">
        <v>28</v>
      </c>
      <c r="C4" s="9">
        <v>9</v>
      </c>
    </row>
    <row r="5" spans="1:6" x14ac:dyDescent="0.2">
      <c r="B5" s="5" t="s">
        <v>29</v>
      </c>
      <c r="C5" s="9">
        <v>6</v>
      </c>
    </row>
    <row r="6" spans="1:6" x14ac:dyDescent="0.2">
      <c r="B6" s="5" t="s">
        <v>30</v>
      </c>
      <c r="C6" s="5">
        <v>0.15</v>
      </c>
    </row>
    <row r="7" spans="1:6" x14ac:dyDescent="0.2">
      <c r="B7" s="5" t="s">
        <v>31</v>
      </c>
      <c r="C7" s="5">
        <v>0.05</v>
      </c>
    </row>
    <row r="8" spans="1:6" x14ac:dyDescent="0.2">
      <c r="B8" s="5" t="s">
        <v>32</v>
      </c>
      <c r="C8" s="5">
        <v>0.03</v>
      </c>
    </row>
    <row r="9" spans="1:6" x14ac:dyDescent="0.2">
      <c r="A9" s="5" t="s">
        <v>33</v>
      </c>
      <c r="B9" s="5">
        <v>1</v>
      </c>
      <c r="C9" s="5">
        <v>2</v>
      </c>
      <c r="D9" s="5">
        <v>3</v>
      </c>
      <c r="E9" s="5">
        <v>4</v>
      </c>
      <c r="F9" s="5">
        <v>5</v>
      </c>
    </row>
    <row r="10" spans="1:6" x14ac:dyDescent="0.2">
      <c r="A10" s="5" t="s">
        <v>34</v>
      </c>
      <c r="B10" s="5">
        <f>Year1sales</f>
        <v>10000</v>
      </c>
      <c r="C10" s="5">
        <f>B10*(1+Sales_growth)</f>
        <v>11000</v>
      </c>
      <c r="D10" s="5">
        <f>C10*(1+Sales_growth)</f>
        <v>12100.000000000002</v>
      </c>
      <c r="E10" s="5">
        <f>D10*(1+Sales_growth)</f>
        <v>13310.000000000004</v>
      </c>
      <c r="F10" s="5">
        <f>E10*(1+Sales_growth)</f>
        <v>14641.000000000005</v>
      </c>
    </row>
    <row r="11" spans="1:6" x14ac:dyDescent="0.2">
      <c r="A11" s="5" t="s">
        <v>35</v>
      </c>
      <c r="B11" s="9">
        <f>Year1price</f>
        <v>9</v>
      </c>
      <c r="C11" s="9">
        <f>B11*(1+pricegrowth)</f>
        <v>9.27</v>
      </c>
      <c r="D11" s="9">
        <f>C11*(1+pricegrowth)</f>
        <v>9.5480999999999998</v>
      </c>
      <c r="E11" s="9">
        <f>D11*(1+pricegrowth)</f>
        <v>9.834543</v>
      </c>
      <c r="F11" s="9">
        <f>E11*(1+pricegrowth)</f>
        <v>10.129579290000001</v>
      </c>
    </row>
    <row r="12" spans="1:6" x14ac:dyDescent="0.2">
      <c r="A12" s="5" t="s">
        <v>36</v>
      </c>
      <c r="B12" s="9">
        <f>Year1cost</f>
        <v>6</v>
      </c>
      <c r="C12" s="9">
        <f>B12*(1+costgrowth)</f>
        <v>6.3000000000000007</v>
      </c>
      <c r="D12" s="9">
        <f>C12*(1+costgrowth)</f>
        <v>6.6150000000000011</v>
      </c>
      <c r="E12" s="9">
        <f>D12*(1+costgrowth)</f>
        <v>6.9457500000000012</v>
      </c>
      <c r="F12" s="9">
        <f>E12*(1+costgrowth)</f>
        <v>7.2930375000000014</v>
      </c>
    </row>
    <row r="13" spans="1:6" x14ac:dyDescent="0.2">
      <c r="A13" s="5" t="s">
        <v>37</v>
      </c>
      <c r="B13" s="7">
        <f>B11*B10</f>
        <v>90000</v>
      </c>
      <c r="C13" s="7">
        <f>C11*C10</f>
        <v>101970</v>
      </c>
      <c r="D13" s="7">
        <f>D11*D10</f>
        <v>115532.01000000001</v>
      </c>
      <c r="E13" s="7">
        <f>E11*E10</f>
        <v>130897.76733000003</v>
      </c>
      <c r="F13" s="7">
        <f>F11*F10</f>
        <v>148307.17038489005</v>
      </c>
    </row>
    <row r="14" spans="1:6" x14ac:dyDescent="0.2">
      <c r="A14" s="5" t="s">
        <v>38</v>
      </c>
      <c r="B14" s="7">
        <f>B10*B12</f>
        <v>60000</v>
      </c>
      <c r="C14" s="7">
        <f>C10*C12</f>
        <v>69300.000000000015</v>
      </c>
      <c r="D14" s="7">
        <f>D10*D12</f>
        <v>80041.500000000029</v>
      </c>
      <c r="E14" s="7">
        <f>E10*E12</f>
        <v>92447.932500000039</v>
      </c>
      <c r="F14" s="7">
        <f>F10*F12</f>
        <v>106777.36203750006</v>
      </c>
    </row>
    <row r="15" spans="1:6" x14ac:dyDescent="0.2">
      <c r="A15" s="5" t="s">
        <v>39</v>
      </c>
      <c r="B15" s="7">
        <f>B13-B14</f>
        <v>30000</v>
      </c>
      <c r="C15" s="7">
        <f>C13-C14</f>
        <v>32669.999999999985</v>
      </c>
      <c r="D15" s="7">
        <f>D13-D14</f>
        <v>35490.50999999998</v>
      </c>
      <c r="E15" s="7">
        <f>E13-E14</f>
        <v>38449.834829999993</v>
      </c>
      <c r="F15" s="7">
        <f>F13-F14</f>
        <v>41529.80834738999</v>
      </c>
    </row>
    <row r="16" spans="1:6" x14ac:dyDescent="0.2">
      <c r="A16" s="5" t="s">
        <v>43</v>
      </c>
      <c r="B16" s="7">
        <f>taxrate*B15</f>
        <v>12000</v>
      </c>
      <c r="C16" s="7">
        <f>taxrate*C15</f>
        <v>13067.999999999995</v>
      </c>
      <c r="D16" s="7">
        <f>taxrate*D15</f>
        <v>14196.203999999992</v>
      </c>
      <c r="E16" s="7">
        <f>taxrate*E15</f>
        <v>15379.933931999998</v>
      </c>
      <c r="F16" s="7">
        <f>taxrate*F15</f>
        <v>16611.923338955996</v>
      </c>
    </row>
    <row r="17" spans="1:6" x14ac:dyDescent="0.2">
      <c r="A17" s="5" t="s">
        <v>41</v>
      </c>
      <c r="B17" s="7">
        <f>B15-B16</f>
        <v>18000</v>
      </c>
      <c r="C17" s="7">
        <f>C15-C16</f>
        <v>19601.999999999993</v>
      </c>
      <c r="D17" s="7">
        <f>D15-D16</f>
        <v>21294.30599999999</v>
      </c>
      <c r="E17" s="7">
        <f>E15-E16</f>
        <v>23069.900897999993</v>
      </c>
      <c r="F17" s="7">
        <f>F15-F16</f>
        <v>24917.885008433994</v>
      </c>
    </row>
    <row r="19" spans="1:6" x14ac:dyDescent="0.2">
      <c r="A19" s="5" t="s">
        <v>42</v>
      </c>
      <c r="B19" s="8">
        <f>NPV(intrate,B17:F17)</f>
        <v>70054.337365741507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1EEE82C-DE2E-43E8-AB4D-11F57BBC2A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3A118-C2D9-42E5-A76A-6E16181AAE4E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19C55BF7-3350-456C-9039-D0E9A255F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49</vt:i4>
      </vt:variant>
    </vt:vector>
  </HeadingPairs>
  <TitlesOfParts>
    <vt:vector size="64" baseType="lpstr">
      <vt:lpstr>Checkbox</vt:lpstr>
      <vt:lpstr>Combobox</vt:lpstr>
      <vt:lpstr>Controls</vt:lpstr>
      <vt:lpstr>Copy of Optionbuttons-1</vt:lpstr>
      <vt:lpstr>Copy of Optionbuttons-2</vt:lpstr>
      <vt:lpstr>NPVaudit-1</vt:lpstr>
      <vt:lpstr>NPVaudit-2</vt:lpstr>
      <vt:lpstr>NPVaudit-3</vt:lpstr>
      <vt:lpstr>NPVaudit-4</vt:lpstr>
      <vt:lpstr>NPVaudit-5</vt:lpstr>
      <vt:lpstr>NPVspinners</vt:lpstr>
      <vt:lpstr>Optionbuttons-1</vt:lpstr>
      <vt:lpstr>Optionbuttons-2</vt:lpstr>
      <vt:lpstr>Quarterly</vt:lpstr>
      <vt:lpstr>Suppliers</vt:lpstr>
      <vt:lpstr>'NPVaudit-2'!costgrowth</vt:lpstr>
      <vt:lpstr>'NPVaudit-3'!costgrowth</vt:lpstr>
      <vt:lpstr>'NPVaudit-4'!costgrowth</vt:lpstr>
      <vt:lpstr>'NPVaudit-5'!costgrowth</vt:lpstr>
      <vt:lpstr>NPVspinners!costgrowth</vt:lpstr>
      <vt:lpstr>costgrowth</vt:lpstr>
      <vt:lpstr>'NPVaudit-2'!intrate</vt:lpstr>
      <vt:lpstr>'NPVaudit-3'!intrate</vt:lpstr>
      <vt:lpstr>'NPVaudit-4'!intrate</vt:lpstr>
      <vt:lpstr>'NPVaudit-5'!intrate</vt:lpstr>
      <vt:lpstr>NPVspinners!intrate</vt:lpstr>
      <vt:lpstr>intrate</vt:lpstr>
      <vt:lpstr>'NPVaudit-2'!pricegrowth</vt:lpstr>
      <vt:lpstr>'NPVaudit-3'!pricegrowth</vt:lpstr>
      <vt:lpstr>'NPVaudit-4'!pricegrowth</vt:lpstr>
      <vt:lpstr>'NPVaudit-5'!pricegrowth</vt:lpstr>
      <vt:lpstr>NPVspinners!pricegrowth</vt:lpstr>
      <vt:lpstr>pricegrowth</vt:lpstr>
      <vt:lpstr>sales</vt:lpstr>
      <vt:lpstr>'NPVaudit-2'!Sales_growth</vt:lpstr>
      <vt:lpstr>'NPVaudit-3'!Sales_growth</vt:lpstr>
      <vt:lpstr>'NPVaudit-4'!Sales_growth</vt:lpstr>
      <vt:lpstr>'NPVaudit-5'!Sales_growth</vt:lpstr>
      <vt:lpstr>NPVspinners!Sales_growth</vt:lpstr>
      <vt:lpstr>Sales_growth</vt:lpstr>
      <vt:lpstr>'NPVaudit-2'!taxrate</vt:lpstr>
      <vt:lpstr>'NPVaudit-3'!taxrate</vt:lpstr>
      <vt:lpstr>'NPVaudit-4'!taxrate</vt:lpstr>
      <vt:lpstr>'NPVaudit-5'!taxrate</vt:lpstr>
      <vt:lpstr>NPVspinners!taxrate</vt:lpstr>
      <vt:lpstr>taxrate</vt:lpstr>
      <vt:lpstr>'NPVaudit-2'!Year1cost</vt:lpstr>
      <vt:lpstr>'NPVaudit-3'!Year1cost</vt:lpstr>
      <vt:lpstr>'NPVaudit-4'!Year1cost</vt:lpstr>
      <vt:lpstr>'NPVaudit-5'!Year1cost</vt:lpstr>
      <vt:lpstr>NPVspinners!Year1cost</vt:lpstr>
      <vt:lpstr>Year1cost</vt:lpstr>
      <vt:lpstr>'NPVaudit-2'!Year1price</vt:lpstr>
      <vt:lpstr>'NPVaudit-3'!Year1price</vt:lpstr>
      <vt:lpstr>'NPVaudit-4'!Year1price</vt:lpstr>
      <vt:lpstr>'NPVaudit-5'!Year1price</vt:lpstr>
      <vt:lpstr>NPVspinners!Year1price</vt:lpstr>
      <vt:lpstr>Year1price</vt:lpstr>
      <vt:lpstr>'NPVaudit-2'!Year1sales</vt:lpstr>
      <vt:lpstr>'NPVaudit-3'!Year1sales</vt:lpstr>
      <vt:lpstr>'NPVaudit-4'!Year1sales</vt:lpstr>
      <vt:lpstr>'NPVaudit-5'!Year1sales</vt:lpstr>
      <vt:lpstr>NPVspinners!Year1sales</vt:lpstr>
      <vt:lpstr>Year1sales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2004-12-20T13:00:50Z</dcterms:created>
  <dcterms:modified xsi:type="dcterms:W3CDTF">2019-09-26T07:31:45Z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-1227420391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</Properties>
</file>