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codeName="ThisWorkbook"/>
  <mc:AlternateContent xmlns:mc="http://schemas.openxmlformats.org/markup-compatibility/2006">
    <mc:Choice Requires="x15">
      <x15ac:absPath xmlns:x15ac="http://schemas.microsoft.com/office/spreadsheetml/2010/11/ac" url="C:\xltoGH\"/>
    </mc:Choice>
  </mc:AlternateContent>
  <xr:revisionPtr revIDLastSave="0" documentId="13_ncr:1_{66E7931D-024C-4812-81A6-32E939056171}" xr6:coauthVersionLast="44" xr6:coauthVersionMax="44" xr10:uidLastSave="{00000000-0000-0000-0000-000000000000}"/>
  <bookViews>
    <workbookView xWindow="-25335" yWindow="3570" windowWidth="21600" windowHeight="11385" xr2:uid="{00000000-000D-0000-FFFF-FFFF00000000}"/>
  </bookViews>
  <sheets>
    <sheet name="House2" sheetId="2" r:id="rId1"/>
  </sheets>
  <definedNames>
    <definedName name="alp">House2!$G$11</definedName>
    <definedName name="bet">House2!$H$11</definedName>
    <definedName name="gam">House2!$I$11</definedName>
    <definedName name="solver_adj" localSheetId="0" hidden="1">House2!$G$11:$I$11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bd" localSheetId="0" hidden="1">2</definedName>
    <definedName name="solver_itr" localSheetId="0" hidden="1">100</definedName>
    <definedName name="solver_lhs1" localSheetId="0" hidden="1">House2!$G$11:$I$11</definedName>
    <definedName name="solver_lhs2" localSheetId="0" hidden="1">House2!$G$11:$I$11</definedName>
    <definedName name="solver_lin" localSheetId="0" hidden="1">2</definedName>
    <definedName name="solver_lva" localSheetId="0" hidden="1">2</definedName>
    <definedName name="solver_mip" localSheetId="0" hidden="1">1000</definedName>
    <definedName name="solver_mni" localSheetId="0" hidden="1">30</definedName>
    <definedName name="solver_mrt" localSheetId="0" hidden="1">0.075</definedName>
    <definedName name="solver_neg" localSheetId="0" hidden="1">2</definedName>
    <definedName name="solver_nod" localSheetId="0" hidden="1">1000</definedName>
    <definedName name="solver_num" localSheetId="0" hidden="1">2</definedName>
    <definedName name="solver_nwt" localSheetId="0" hidden="1">1</definedName>
    <definedName name="solver_ofx" localSheetId="0" hidden="1">2</definedName>
    <definedName name="solver_opt" localSheetId="0" hidden="1">House2!$F$21</definedName>
    <definedName name="solver_pre" localSheetId="0" hidden="1">0.000001</definedName>
    <definedName name="solver_pro" localSheetId="0" hidden="1">2</definedName>
    <definedName name="solver_rbv" localSheetId="0" hidden="1">1</definedName>
    <definedName name="solver_rel1" localSheetId="0" hidden="1">1</definedName>
    <definedName name="solver_rel2" localSheetId="0" hidden="1">3</definedName>
    <definedName name="solver_reo" localSheetId="0" hidden="1">2</definedName>
    <definedName name="solver_rep" localSheetId="0" hidden="1">2</definedName>
    <definedName name="solver_rhs1" localSheetId="0" hidden="1">1</definedName>
    <definedName name="solver_rhs2" localSheetId="0" hidden="1">0</definedName>
    <definedName name="solver_rlx" localSheetId="0" hidden="1">2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std" localSheetId="0" hidden="1">0</definedName>
    <definedName name="solver_tim" localSheetId="0" hidden="1">100</definedName>
    <definedName name="solver_tol" localSheetId="0" hidden="1">0.0005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" i="2" l="1"/>
  <c r="J3" i="2" s="1"/>
  <c r="D25" i="2" s="1"/>
  <c r="J2" i="2"/>
  <c r="G14" i="2"/>
  <c r="G15" i="2"/>
  <c r="G16" i="2"/>
  <c r="G17" i="2"/>
  <c r="G18" i="2"/>
  <c r="G19" i="2"/>
  <c r="G20" i="2"/>
  <c r="G21" i="2"/>
  <c r="G22" i="2"/>
  <c r="G23" i="2"/>
  <c r="G24" i="2"/>
  <c r="G25" i="2"/>
  <c r="C25" i="2" s="1"/>
  <c r="C26" i="2" l="1"/>
  <c r="E26" i="2"/>
  <c r="F26" i="2" s="1"/>
  <c r="D26" i="2" l="1"/>
  <c r="C27" i="2" s="1"/>
  <c r="G26" i="2"/>
  <c r="E27" i="2" l="1"/>
  <c r="F27" i="2" s="1"/>
  <c r="D27" i="2"/>
  <c r="C28" i="2" s="1"/>
  <c r="G27" i="2"/>
  <c r="E28" i="2" l="1"/>
  <c r="F28" i="2" s="1"/>
  <c r="D28" i="2"/>
  <c r="C29" i="2" s="1"/>
  <c r="G28" i="2"/>
  <c r="E29" i="2" l="1"/>
  <c r="F29" i="2" s="1"/>
  <c r="D29" i="2"/>
  <c r="C30" i="2" s="1"/>
  <c r="G29" i="2"/>
  <c r="E30" i="2" l="1"/>
  <c r="F30" i="2" s="1"/>
  <c r="D30" i="2"/>
  <c r="G30" i="2"/>
  <c r="C31" i="2"/>
  <c r="E31" i="2"/>
  <c r="F31" i="2" s="1"/>
  <c r="D31" i="2" l="1"/>
  <c r="C32" i="2" s="1"/>
  <c r="G31" i="2"/>
  <c r="E32" i="2" l="1"/>
  <c r="F32" i="2" s="1"/>
  <c r="D32" i="2"/>
  <c r="C33" i="2" s="1"/>
  <c r="G32" i="2"/>
  <c r="E33" i="2" l="1"/>
  <c r="F33" i="2" s="1"/>
  <c r="D33" i="2"/>
  <c r="C34" i="2" s="1"/>
  <c r="G33" i="2"/>
  <c r="E34" i="2" l="1"/>
  <c r="F34" i="2" s="1"/>
  <c r="D34" i="2"/>
  <c r="E35" i="2" s="1"/>
  <c r="F35" i="2" s="1"/>
  <c r="G34" i="2"/>
  <c r="C35" i="2"/>
  <c r="D35" i="2" l="1"/>
  <c r="C36" i="2" s="1"/>
  <c r="G35" i="2"/>
  <c r="E36" i="2" l="1"/>
  <c r="F36" i="2" s="1"/>
  <c r="D36" i="2"/>
  <c r="E37" i="2" s="1"/>
  <c r="F37" i="2" s="1"/>
  <c r="G36" i="2"/>
  <c r="C37" i="2"/>
  <c r="D37" i="2" l="1"/>
  <c r="E38" i="2" s="1"/>
  <c r="F38" i="2" s="1"/>
  <c r="G37" i="2"/>
  <c r="C38" i="2" l="1"/>
  <c r="D38" i="2" s="1"/>
  <c r="C39" i="2" s="1"/>
  <c r="E39" i="2" l="1"/>
  <c r="F39" i="2" s="1"/>
  <c r="G38" i="2"/>
  <c r="D39" i="2"/>
  <c r="C40" i="2" s="1"/>
  <c r="G39" i="2"/>
  <c r="E40" i="2" l="1"/>
  <c r="F40" i="2" s="1"/>
  <c r="D40" i="2"/>
  <c r="E41" i="2" s="1"/>
  <c r="F41" i="2" s="1"/>
  <c r="G40" i="2"/>
  <c r="C41" i="2" l="1"/>
  <c r="D41" i="2" s="1"/>
  <c r="C42" i="2" l="1"/>
  <c r="E42" i="2"/>
  <c r="F42" i="2" s="1"/>
  <c r="G41" i="2"/>
  <c r="G42" i="2"/>
  <c r="D42" i="2" l="1"/>
  <c r="E43" i="2" s="1"/>
  <c r="F43" i="2" s="1"/>
  <c r="C43" i="2"/>
  <c r="G43" i="2" s="1"/>
  <c r="D43" i="2" l="1"/>
  <c r="C44" i="2" s="1"/>
  <c r="D44" i="2" l="1"/>
  <c r="C45" i="2" s="1"/>
  <c r="D45" i="2" s="1"/>
  <c r="C46" i="2" s="1"/>
  <c r="G44" i="2"/>
  <c r="E45" i="2"/>
  <c r="F45" i="2" s="1"/>
  <c r="E44" i="2"/>
  <c r="F44" i="2" s="1"/>
  <c r="E46" i="2" l="1"/>
  <c r="F46" i="2" s="1"/>
  <c r="G45" i="2"/>
  <c r="D46" i="2"/>
  <c r="E47" i="2" s="1"/>
  <c r="F47" i="2" s="1"/>
  <c r="G46" i="2"/>
  <c r="C47" i="2" l="1"/>
  <c r="D47" i="2"/>
  <c r="E48" i="2" s="1"/>
  <c r="F48" i="2" s="1"/>
  <c r="G47" i="2"/>
  <c r="C48" i="2" l="1"/>
  <c r="D48" i="2" s="1"/>
  <c r="C49" i="2" s="1"/>
  <c r="E49" i="2" l="1"/>
  <c r="F49" i="2" s="1"/>
  <c r="G48" i="2"/>
  <c r="D49" i="2"/>
  <c r="C50" i="2" s="1"/>
  <c r="G49" i="2"/>
  <c r="E50" i="2" l="1"/>
  <c r="F50" i="2" s="1"/>
  <c r="D50" i="2"/>
  <c r="C51" i="2" s="1"/>
  <c r="G50" i="2"/>
  <c r="E51" i="2" l="1"/>
  <c r="F51" i="2" s="1"/>
  <c r="D51" i="2"/>
  <c r="G51" i="2"/>
  <c r="E52" i="2"/>
  <c r="F52" i="2" s="1"/>
  <c r="C52" i="2"/>
  <c r="D52" i="2" l="1"/>
  <c r="E53" i="2" s="1"/>
  <c r="F53" i="2" s="1"/>
  <c r="G52" i="2"/>
  <c r="C53" i="2" l="1"/>
  <c r="D53" i="2" s="1"/>
  <c r="C54" i="2" s="1"/>
  <c r="E54" i="2" l="1"/>
  <c r="F54" i="2" s="1"/>
  <c r="G53" i="2"/>
  <c r="D54" i="2"/>
  <c r="E55" i="2" s="1"/>
  <c r="F55" i="2" s="1"/>
  <c r="G54" i="2"/>
  <c r="C55" i="2" l="1"/>
  <c r="D55" i="2"/>
  <c r="E56" i="2" s="1"/>
  <c r="F56" i="2" s="1"/>
  <c r="G55" i="2"/>
  <c r="C56" i="2" l="1"/>
  <c r="D56" i="2" s="1"/>
  <c r="C57" i="2" l="1"/>
  <c r="G56" i="2"/>
  <c r="E57" i="2"/>
  <c r="F57" i="2" s="1"/>
  <c r="G57" i="2"/>
  <c r="D57" i="2" l="1"/>
  <c r="C58" i="2" s="1"/>
  <c r="E58" i="2" l="1"/>
  <c r="F58" i="2" s="1"/>
  <c r="G58" i="2"/>
  <c r="D58" i="2"/>
  <c r="C59" i="2" s="1"/>
  <c r="E59" i="2" l="1"/>
  <c r="F59" i="2" s="1"/>
  <c r="G59" i="2"/>
  <c r="D59" i="2"/>
  <c r="E60" i="2" s="1"/>
  <c r="F60" i="2" s="1"/>
  <c r="C60" i="2"/>
  <c r="G60" i="2" s="1"/>
  <c r="D60" i="2" l="1"/>
  <c r="C61" i="2" s="1"/>
  <c r="G61" i="2"/>
  <c r="D61" i="2" l="1"/>
  <c r="E62" i="2" s="1"/>
  <c r="F62" i="2" s="1"/>
  <c r="E61" i="2"/>
  <c r="F61" i="2" s="1"/>
  <c r="C62" i="2" l="1"/>
  <c r="G62" i="2" l="1"/>
  <c r="D62" i="2"/>
  <c r="E63" i="2" s="1"/>
  <c r="F63" i="2" s="1"/>
  <c r="C63" i="2" l="1"/>
  <c r="G63" i="2" l="1"/>
  <c r="D63" i="2"/>
  <c r="C64" i="2" s="1"/>
  <c r="E64" i="2"/>
  <c r="F64" i="2" s="1"/>
  <c r="D64" i="2" l="1"/>
  <c r="G64" i="2"/>
  <c r="E65" i="2"/>
  <c r="F65" i="2" s="1"/>
  <c r="C65" i="2"/>
  <c r="G65" i="2" l="1"/>
  <c r="D65" i="2"/>
  <c r="E66" i="2" s="1"/>
  <c r="F66" i="2" s="1"/>
  <c r="C66" i="2"/>
  <c r="D66" i="2" l="1"/>
  <c r="C67" i="2" s="1"/>
  <c r="G66" i="2"/>
  <c r="E67" i="2"/>
  <c r="F67" i="2" s="1"/>
  <c r="G67" i="2" l="1"/>
  <c r="D67" i="2"/>
  <c r="C68" i="2"/>
  <c r="E68" i="2"/>
  <c r="F68" i="2" s="1"/>
  <c r="G68" i="2" l="1"/>
  <c r="D68" i="2"/>
  <c r="C69" i="2"/>
  <c r="E69" i="2"/>
  <c r="F69" i="2" s="1"/>
  <c r="D69" i="2" l="1"/>
  <c r="E70" i="2"/>
  <c r="F70" i="2" s="1"/>
  <c r="C70" i="2"/>
  <c r="G69" i="2"/>
  <c r="G70" i="2" l="1"/>
  <c r="D70" i="2"/>
  <c r="E71" i="2" s="1"/>
  <c r="F71" i="2" s="1"/>
  <c r="C71" i="2"/>
  <c r="D71" i="2" l="1"/>
  <c r="C72" i="2"/>
  <c r="G71" i="2"/>
  <c r="E72" i="2"/>
  <c r="F72" i="2" s="1"/>
  <c r="G72" i="2" l="1"/>
  <c r="D72" i="2"/>
  <c r="C73" i="2" s="1"/>
  <c r="E73" i="2"/>
  <c r="F73" i="2" s="1"/>
  <c r="D73" i="2" l="1"/>
  <c r="C74" i="2" s="1"/>
  <c r="G73" i="2"/>
  <c r="D74" i="2" l="1"/>
  <c r="C75" i="2" s="1"/>
  <c r="G74" i="2"/>
  <c r="E74" i="2"/>
  <c r="F74" i="2" s="1"/>
  <c r="D75" i="2" l="1"/>
  <c r="E76" i="2" s="1"/>
  <c r="F76" i="2" s="1"/>
  <c r="G75" i="2"/>
  <c r="C76" i="2"/>
  <c r="D76" i="2" s="1"/>
  <c r="C77" i="2" s="1"/>
  <c r="E75" i="2"/>
  <c r="F75" i="2" s="1"/>
  <c r="G76" i="2" l="1"/>
  <c r="D77" i="2"/>
  <c r="C78" i="2" s="1"/>
  <c r="G77" i="2"/>
  <c r="E77" i="2"/>
  <c r="F77" i="2" s="1"/>
  <c r="G78" i="2" l="1"/>
  <c r="D78" i="2"/>
  <c r="C79" i="2" s="1"/>
  <c r="E78" i="2"/>
  <c r="F78" i="2" s="1"/>
  <c r="D79" i="2" l="1"/>
  <c r="C80" i="2" s="1"/>
  <c r="G79" i="2"/>
  <c r="E79" i="2"/>
  <c r="F79" i="2" s="1"/>
  <c r="D80" i="2" l="1"/>
  <c r="E81" i="2" s="1"/>
  <c r="F81" i="2" s="1"/>
  <c r="G80" i="2"/>
  <c r="E80" i="2"/>
  <c r="F80" i="2" s="1"/>
  <c r="C81" i="2" l="1"/>
  <c r="D81" i="2" l="1"/>
  <c r="E82" i="2" s="1"/>
  <c r="F82" i="2" s="1"/>
  <c r="G81" i="2"/>
  <c r="C82" i="2" l="1"/>
  <c r="D82" i="2" l="1"/>
  <c r="E83" i="2" s="1"/>
  <c r="F83" i="2" s="1"/>
  <c r="G82" i="2"/>
  <c r="C83" i="2" l="1"/>
  <c r="D83" i="2" l="1"/>
  <c r="E84" i="2" s="1"/>
  <c r="F84" i="2" s="1"/>
  <c r="G83" i="2"/>
  <c r="C84" i="2" l="1"/>
  <c r="G84" i="2" l="1"/>
  <c r="D84" i="2"/>
  <c r="E85" i="2" s="1"/>
  <c r="F85" i="2" s="1"/>
  <c r="C85" i="2" l="1"/>
  <c r="D85" i="2" l="1"/>
  <c r="E86" i="2" s="1"/>
  <c r="F86" i="2" s="1"/>
  <c r="G85" i="2"/>
  <c r="C86" i="2" l="1"/>
  <c r="G86" i="2" l="1"/>
  <c r="D86" i="2"/>
  <c r="C87" i="2" s="1"/>
  <c r="E87" i="2"/>
  <c r="F87" i="2" s="1"/>
  <c r="D87" i="2" l="1"/>
  <c r="E88" i="2" s="1"/>
  <c r="F88" i="2" s="1"/>
  <c r="G87" i="2"/>
  <c r="C88" i="2" l="1"/>
  <c r="G88" i="2" l="1"/>
  <c r="D88" i="2"/>
  <c r="E89" i="2" s="1"/>
  <c r="F89" i="2" s="1"/>
  <c r="C89" i="2" l="1"/>
  <c r="D89" i="2" l="1"/>
  <c r="E90" i="2" s="1"/>
  <c r="F90" i="2" s="1"/>
  <c r="G89" i="2"/>
  <c r="C90" i="2" l="1"/>
  <c r="G90" i="2" l="1"/>
  <c r="D90" i="2"/>
  <c r="E91" i="2" s="1"/>
  <c r="F91" i="2" s="1"/>
  <c r="C91" i="2"/>
  <c r="D91" i="2" l="1"/>
  <c r="E92" i="2" s="1"/>
  <c r="F92" i="2" s="1"/>
  <c r="C92" i="2"/>
  <c r="G91" i="2"/>
  <c r="G92" i="2" l="1"/>
  <c r="D92" i="2"/>
  <c r="E93" i="2" s="1"/>
  <c r="F93" i="2" s="1"/>
  <c r="C93" i="2" l="1"/>
  <c r="D93" i="2" l="1"/>
  <c r="C94" i="2" s="1"/>
  <c r="G93" i="2"/>
  <c r="G94" i="2" l="1"/>
  <c r="D94" i="2"/>
  <c r="C95" i="2" s="1"/>
  <c r="E94" i="2"/>
  <c r="F94" i="2" s="1"/>
  <c r="G95" i="2" l="1"/>
  <c r="D95" i="2"/>
  <c r="E96" i="2" s="1"/>
  <c r="F96" i="2" s="1"/>
  <c r="E95" i="2"/>
  <c r="F95" i="2" s="1"/>
  <c r="C96" i="2" l="1"/>
  <c r="D96" i="2" l="1"/>
  <c r="C97" i="2" s="1"/>
  <c r="G96" i="2"/>
  <c r="G97" i="2" l="1"/>
  <c r="D97" i="2"/>
  <c r="E98" i="2" s="1"/>
  <c r="F98" i="2" s="1"/>
  <c r="E97" i="2"/>
  <c r="F97" i="2" s="1"/>
  <c r="C98" i="2" l="1"/>
  <c r="D98" i="2" l="1"/>
  <c r="E99" i="2" s="1"/>
  <c r="F99" i="2" s="1"/>
  <c r="G98" i="2"/>
  <c r="C99" i="2" l="1"/>
  <c r="G99" i="2" l="1"/>
  <c r="D99" i="2"/>
  <c r="C100" i="2" s="1"/>
  <c r="E100" i="2" l="1"/>
  <c r="F100" i="2" s="1"/>
  <c r="D100" i="2"/>
  <c r="E101" i="2" s="1"/>
  <c r="F101" i="2" s="1"/>
  <c r="G100" i="2"/>
  <c r="C101" i="2" l="1"/>
  <c r="G101" i="2" l="1"/>
  <c r="D101" i="2"/>
  <c r="E102" i="2" s="1"/>
  <c r="F102" i="2" s="1"/>
  <c r="C102" i="2"/>
  <c r="D102" i="2" l="1"/>
  <c r="G102" i="2"/>
  <c r="E103" i="2"/>
  <c r="F103" i="2" s="1"/>
  <c r="C103" i="2"/>
  <c r="D103" i="2" l="1"/>
  <c r="C104" i="2" s="1"/>
  <c r="G103" i="2"/>
  <c r="E104" i="2"/>
  <c r="F104" i="2" s="1"/>
  <c r="D104" i="2" l="1"/>
  <c r="E105" i="2" s="1"/>
  <c r="F105" i="2" s="1"/>
  <c r="G104" i="2"/>
  <c r="C105" i="2" l="1"/>
  <c r="G105" i="2" l="1"/>
  <c r="D105" i="2"/>
  <c r="E106" i="2" s="1"/>
  <c r="F106" i="2" s="1"/>
  <c r="C106" i="2"/>
  <c r="G106" i="2" l="1"/>
  <c r="D106" i="2"/>
  <c r="E107" i="2" s="1"/>
  <c r="F107" i="2" s="1"/>
  <c r="C107" i="2"/>
  <c r="D107" i="2" l="1"/>
  <c r="E108" i="2" s="1"/>
  <c r="F108" i="2" s="1"/>
  <c r="G107" i="2"/>
  <c r="C108" i="2" l="1"/>
  <c r="D108" i="2" l="1"/>
  <c r="E109" i="2" s="1"/>
  <c r="F109" i="2" s="1"/>
  <c r="G108" i="2"/>
  <c r="C109" i="2"/>
  <c r="G109" i="2" l="1"/>
  <c r="D109" i="2"/>
  <c r="E110" i="2" s="1"/>
  <c r="F110" i="2" s="1"/>
  <c r="C110" i="2"/>
  <c r="D110" i="2" l="1"/>
  <c r="E111" i="2" s="1"/>
  <c r="F111" i="2" s="1"/>
  <c r="G110" i="2"/>
  <c r="C111" i="2" l="1"/>
  <c r="D111" i="2" l="1"/>
  <c r="E112" i="2" s="1"/>
  <c r="F112" i="2" s="1"/>
  <c r="G111" i="2"/>
  <c r="C112" i="2"/>
  <c r="G112" i="2" l="1"/>
  <c r="D112" i="2"/>
  <c r="E113" i="2" s="1"/>
  <c r="F113" i="2" s="1"/>
  <c r="C113" i="2" l="1"/>
  <c r="D113" i="2" l="1"/>
  <c r="E114" i="2" s="1"/>
  <c r="F114" i="2" s="1"/>
  <c r="G113" i="2"/>
  <c r="C114" i="2"/>
  <c r="G114" i="2" l="1"/>
  <c r="D114" i="2"/>
  <c r="E115" i="2" s="1"/>
  <c r="F115" i="2" s="1"/>
  <c r="C115" i="2" l="1"/>
  <c r="D115" i="2" l="1"/>
  <c r="E116" i="2" s="1"/>
  <c r="F116" i="2" s="1"/>
  <c r="G115" i="2"/>
  <c r="C116" i="2" l="1"/>
  <c r="D116" i="2" l="1"/>
  <c r="E117" i="2" s="1"/>
  <c r="F117" i="2" s="1"/>
  <c r="G116" i="2"/>
  <c r="C117" i="2" l="1"/>
  <c r="G117" i="2" l="1"/>
  <c r="D117" i="2"/>
  <c r="E118" i="2" s="1"/>
  <c r="F118" i="2" s="1"/>
  <c r="C118" i="2" l="1"/>
  <c r="D118" i="2" l="1"/>
  <c r="E119" i="2" s="1"/>
  <c r="F119" i="2" s="1"/>
  <c r="F21" i="2" s="1"/>
  <c r="G118" i="2"/>
  <c r="C119" i="2" l="1"/>
  <c r="D119" i="2" l="1"/>
  <c r="G119" i="2"/>
</calcChain>
</file>

<file path=xl/sharedStrings.xml><?xml version="1.0" encoding="utf-8"?>
<sst xmlns="http://schemas.openxmlformats.org/spreadsheetml/2006/main" count="14" uniqueCount="13">
  <si>
    <t>DATE</t>
  </si>
  <si>
    <t>HS</t>
  </si>
  <si>
    <t>1987 mean</t>
  </si>
  <si>
    <t>1986 mean</t>
  </si>
  <si>
    <t>Trend</t>
  </si>
  <si>
    <t>Base</t>
  </si>
  <si>
    <t>alp</t>
  </si>
  <si>
    <t>bet</t>
  </si>
  <si>
    <t>gam</t>
  </si>
  <si>
    <t>Forecast</t>
  </si>
  <si>
    <t>APE</t>
  </si>
  <si>
    <t>MAPE</t>
  </si>
  <si>
    <t>seasonal indices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</si>
</sst>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7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J119"/>
  <sheetViews>
    <sheetView tabSelected="1" zoomScale="80" zoomScaleNormal="80" workbookViewId="0">
      <selection activeCell="E10" sqref="E9:E10"/>
    </sheetView>
  </sheetViews>
  <sheetFormatPr defaultRowHeight="12.75" x14ac:dyDescent="0.2"/>
  <cols>
    <col min="1" max="1" width="9.140625" style="1"/>
    <col min="2" max="2" width="8" style="1" customWidth="1"/>
    <col min="3" max="3" width="7.140625" style="1" customWidth="1"/>
    <col min="4" max="4" width="6.85546875" style="1" customWidth="1"/>
    <col min="5" max="5" width="9.140625" style="1"/>
    <col min="6" max="6" width="8" style="1" customWidth="1"/>
    <col min="7" max="7" width="9.85546875" style="1" customWidth="1"/>
    <col min="8" max="8" width="9.140625" style="1"/>
    <col min="9" max="9" width="11" style="1" customWidth="1"/>
    <col min="10" max="16384" width="9.140625" style="1"/>
  </cols>
  <sheetData>
    <row r="1" spans="1:10" x14ac:dyDescent="0.2">
      <c r="A1" s="1" t="s">
        <v>0</v>
      </c>
      <c r="B1" s="1" t="s">
        <v>1</v>
      </c>
      <c r="I1" s="1" t="s">
        <v>2</v>
      </c>
      <c r="J1" s="1">
        <f>AVERAGE(B14:B25)</f>
        <v>150.45000076299996</v>
      </c>
    </row>
    <row r="2" spans="1:10" x14ac:dyDescent="0.2">
      <c r="A2" s="2">
        <v>31443</v>
      </c>
      <c r="B2" s="1">
        <v>105.400001526</v>
      </c>
      <c r="I2" s="1" t="s">
        <v>3</v>
      </c>
      <c r="J2" s="1">
        <f>AVERAGE(B2:B13)</f>
        <v>145.14166577649166</v>
      </c>
    </row>
    <row r="3" spans="1:10" x14ac:dyDescent="0.2">
      <c r="A3" s="2">
        <v>31471</v>
      </c>
      <c r="B3" s="1">
        <v>95.400001525899995</v>
      </c>
      <c r="I3" s="1" t="s">
        <v>4</v>
      </c>
      <c r="J3" s="1">
        <f>(J1/J2)^(1/12)</f>
        <v>1.0029978627407814</v>
      </c>
    </row>
    <row r="4" spans="1:10" x14ac:dyDescent="0.2">
      <c r="A4" s="2">
        <v>31502</v>
      </c>
      <c r="B4" s="1">
        <v>145</v>
      </c>
    </row>
    <row r="5" spans="1:10" x14ac:dyDescent="0.2">
      <c r="A5" s="2">
        <v>31532</v>
      </c>
      <c r="B5" s="1">
        <v>175.80000305199999</v>
      </c>
    </row>
    <row r="6" spans="1:10" x14ac:dyDescent="0.2">
      <c r="A6" s="2">
        <v>31563</v>
      </c>
      <c r="B6" s="1">
        <v>170.19999694800001</v>
      </c>
    </row>
    <row r="7" spans="1:10" x14ac:dyDescent="0.2">
      <c r="A7" s="2">
        <v>31593</v>
      </c>
      <c r="B7" s="1">
        <v>163.19999694800001</v>
      </c>
    </row>
    <row r="8" spans="1:10" x14ac:dyDescent="0.2">
      <c r="A8" s="2">
        <v>31624</v>
      </c>
      <c r="B8" s="1">
        <v>160.69999694800001</v>
      </c>
    </row>
    <row r="9" spans="1:10" x14ac:dyDescent="0.2">
      <c r="A9" s="2">
        <v>31655</v>
      </c>
      <c r="B9" s="1">
        <v>160.69999694800001</v>
      </c>
    </row>
    <row r="10" spans="1:10" x14ac:dyDescent="0.2">
      <c r="A10" s="2">
        <v>31685</v>
      </c>
      <c r="B10" s="1">
        <v>147.69999694800001</v>
      </c>
      <c r="G10" s="1" t="s">
        <v>6</v>
      </c>
      <c r="H10" s="1" t="s">
        <v>7</v>
      </c>
      <c r="I10" s="1" t="s">
        <v>8</v>
      </c>
    </row>
    <row r="11" spans="1:10" x14ac:dyDescent="0.2">
      <c r="A11" s="2">
        <v>31716</v>
      </c>
      <c r="B11" s="1">
        <v>173</v>
      </c>
      <c r="G11" s="1">
        <v>0.49357905270983238</v>
      </c>
      <c r="H11" s="1">
        <v>1.4806925013636969E-2</v>
      </c>
      <c r="I11" s="1">
        <v>0.27241617545901586</v>
      </c>
    </row>
    <row r="12" spans="1:10" x14ac:dyDescent="0.2">
      <c r="A12" s="2">
        <v>31746</v>
      </c>
      <c r="B12" s="1">
        <v>124.099998474</v>
      </c>
    </row>
    <row r="13" spans="1:10" x14ac:dyDescent="0.2">
      <c r="A13" s="2"/>
      <c r="B13" s="1">
        <v>120.5</v>
      </c>
      <c r="G13" s="1" t="s">
        <v>12</v>
      </c>
    </row>
    <row r="14" spans="1:10" x14ac:dyDescent="0.2">
      <c r="A14" s="2">
        <v>31808</v>
      </c>
      <c r="B14" s="1">
        <v>115.599998474</v>
      </c>
      <c r="G14" s="1">
        <f>AVERAGE(B2,B14)/AVERAGE($B$2:$B$25)</f>
        <v>0.74765301264159267</v>
      </c>
    </row>
    <row r="15" spans="1:10" x14ac:dyDescent="0.2">
      <c r="A15" s="2">
        <v>31836</v>
      </c>
      <c r="B15" s="1">
        <v>107.19999694800001</v>
      </c>
      <c r="G15" s="1">
        <f t="shared" ref="G15:G25" si="0">AVERAGE(B3,B15)/AVERAGE($B$2:$B$25)</f>
        <v>0.68540497384702903</v>
      </c>
    </row>
    <row r="16" spans="1:10" x14ac:dyDescent="0.2">
      <c r="A16" s="2">
        <v>31867</v>
      </c>
      <c r="B16" s="1">
        <v>151</v>
      </c>
      <c r="G16" s="1">
        <f t="shared" si="0"/>
        <v>1.0013814105968843</v>
      </c>
    </row>
    <row r="17" spans="1:7" x14ac:dyDescent="0.2">
      <c r="A17" s="2">
        <v>31897</v>
      </c>
      <c r="B17" s="1">
        <v>188.19999694800001</v>
      </c>
      <c r="G17" s="1">
        <f t="shared" si="0"/>
        <v>1.231428491409682</v>
      </c>
    </row>
    <row r="18" spans="1:7" x14ac:dyDescent="0.2">
      <c r="A18" s="2">
        <v>31928</v>
      </c>
      <c r="B18" s="1">
        <v>186.60000610399999</v>
      </c>
      <c r="G18" s="1">
        <f t="shared" si="0"/>
        <v>1.2070705755310283</v>
      </c>
    </row>
    <row r="19" spans="1:7" x14ac:dyDescent="0.2">
      <c r="A19" s="2">
        <v>31958</v>
      </c>
      <c r="B19" s="1">
        <v>183.60000610399999</v>
      </c>
      <c r="G19" s="1">
        <f t="shared" si="0"/>
        <v>1.1732401224703226</v>
      </c>
    </row>
    <row r="20" spans="1:7" x14ac:dyDescent="0.2">
      <c r="A20" s="2">
        <v>31989</v>
      </c>
      <c r="B20" s="1">
        <v>172</v>
      </c>
      <c r="G20" s="1">
        <f t="shared" si="0"/>
        <v>1.1255391630046194</v>
      </c>
    </row>
    <row r="21" spans="1:7" x14ac:dyDescent="0.2">
      <c r="A21" s="2">
        <v>32020</v>
      </c>
      <c r="B21" s="1">
        <v>163.80000305199999</v>
      </c>
      <c r="E21" s="1" t="s">
        <v>11</v>
      </c>
      <c r="F21" s="1">
        <f>AVERAGE(F26:F119)</f>
        <v>7.3102133306388289E-2</v>
      </c>
      <c r="G21" s="1">
        <f t="shared" si="0"/>
        <v>1.0977982018198951</v>
      </c>
    </row>
    <row r="22" spans="1:7" x14ac:dyDescent="0.2">
      <c r="A22" s="2">
        <v>32050</v>
      </c>
      <c r="B22" s="1">
        <v>154</v>
      </c>
      <c r="G22" s="1">
        <f t="shared" si="0"/>
        <v>1.0206647585164323</v>
      </c>
    </row>
    <row r="23" spans="1:7" x14ac:dyDescent="0.2">
      <c r="A23" s="2">
        <v>32081</v>
      </c>
      <c r="B23" s="1">
        <v>154.80000305199999</v>
      </c>
      <c r="G23" s="1">
        <f t="shared" si="0"/>
        <v>1.1089622616549821</v>
      </c>
    </row>
    <row r="24" spans="1:7" x14ac:dyDescent="0.2">
      <c r="A24" s="2">
        <v>32111</v>
      </c>
      <c r="B24" s="1">
        <v>115.599998474</v>
      </c>
      <c r="C24" s="1" t="s">
        <v>5</v>
      </c>
      <c r="D24" s="1" t="s">
        <v>4</v>
      </c>
      <c r="E24" s="1" t="s">
        <v>9</v>
      </c>
      <c r="F24" s="1" t="s">
        <v>10</v>
      </c>
      <c r="G24" s="1">
        <f t="shared" si="0"/>
        <v>0.81091594954005775</v>
      </c>
    </row>
    <row r="25" spans="1:7" x14ac:dyDescent="0.2">
      <c r="A25" s="2">
        <v>32142</v>
      </c>
      <c r="B25" s="1">
        <v>113</v>
      </c>
      <c r="C25" s="1">
        <f>(B25/G25)</f>
        <v>143.04864376429362</v>
      </c>
      <c r="D25" s="1">
        <f>J3</f>
        <v>1.0029978627407814</v>
      </c>
      <c r="G25" s="1">
        <f t="shared" si="0"/>
        <v>0.78994107896747456</v>
      </c>
    </row>
    <row r="26" spans="1:7" x14ac:dyDescent="0.2">
      <c r="A26" s="2">
        <v>32173</v>
      </c>
      <c r="B26" s="1">
        <v>105.099998474</v>
      </c>
      <c r="C26" s="1">
        <f>alp*(B26/G14)+(1-alp)*(C25*D25)</f>
        <v>142.04400475802888</v>
      </c>
      <c r="D26" s="1">
        <f>bet*(C26/C25)+(1-bet)*D25</f>
        <v>1.0028494837100805</v>
      </c>
      <c r="E26" s="1">
        <f>(C25*D25)*G14</f>
        <v>107.27137313158688</v>
      </c>
      <c r="F26" s="1">
        <f>ABS(B26-E26)/B26</f>
        <v>2.0660082674730421E-2</v>
      </c>
      <c r="G26" s="1">
        <f>gam*(B26/C26)+(1-gam)*G14</f>
        <v>0.74554411058997117</v>
      </c>
    </row>
    <row r="27" spans="1:7" x14ac:dyDescent="0.2">
      <c r="A27" s="2">
        <v>32202</v>
      </c>
      <c r="B27" s="1">
        <v>102.80000305199999</v>
      </c>
      <c r="C27" s="1">
        <f t="shared" ref="C27:C90" si="1">alp*(B27/G15)+(1-alp)*(C26*D26)</f>
        <v>146.16815593445108</v>
      </c>
      <c r="D27" s="1">
        <f t="shared" ref="D27:D90" si="2">bet*(C27/C26)+(1-bet)*D26</f>
        <v>1.0032372006267134</v>
      </c>
      <c r="E27" s="1">
        <f t="shared" ref="E27:E90" si="3">(C26*D26)*G15</f>
        <v>97.635086453515783</v>
      </c>
      <c r="F27" s="1">
        <f t="shared" ref="F27:F90" si="4">ABS(B27-E27)/B27</f>
        <v>5.0242377871055198E-2</v>
      </c>
      <c r="G27" s="1">
        <f t="shared" ref="G27:G90" si="5">gam*(B27/C27)+(1-gam)*G15</f>
        <v>0.69027975471345937</v>
      </c>
    </row>
    <row r="28" spans="1:7" x14ac:dyDescent="0.2">
      <c r="A28" s="2">
        <v>32233</v>
      </c>
      <c r="B28" s="1">
        <v>141.19999694800001</v>
      </c>
      <c r="C28" s="1">
        <f t="shared" si="1"/>
        <v>143.85946045207382</v>
      </c>
      <c r="D28" s="1">
        <f t="shared" si="2"/>
        <v>1.0029553953529717</v>
      </c>
      <c r="E28" s="1">
        <f t="shared" si="3"/>
        <v>146.84390346983409</v>
      </c>
      <c r="F28" s="1">
        <f t="shared" si="4"/>
        <v>3.9971010225393809E-2</v>
      </c>
      <c r="G28" s="1">
        <f t="shared" si="5"/>
        <v>0.99596905979532346</v>
      </c>
    </row>
    <row r="29" spans="1:7" x14ac:dyDescent="0.2">
      <c r="A29" s="2">
        <v>32263</v>
      </c>
      <c r="B29" s="1">
        <v>159.30000305199999</v>
      </c>
      <c r="C29" s="1">
        <f t="shared" si="1"/>
        <v>136.91910856402944</v>
      </c>
      <c r="D29" s="1">
        <f t="shared" si="2"/>
        <v>1.0021972901489142</v>
      </c>
      <c r="E29" s="1">
        <f t="shared" si="3"/>
        <v>177.67619444368245</v>
      </c>
      <c r="F29" s="1">
        <f t="shared" si="4"/>
        <v>0.11535587595490472</v>
      </c>
      <c r="G29" s="1">
        <f t="shared" si="5"/>
        <v>1.2129129679248625</v>
      </c>
    </row>
    <row r="30" spans="1:7" x14ac:dyDescent="0.2">
      <c r="A30" s="2">
        <v>32294</v>
      </c>
      <c r="B30" s="1">
        <v>158</v>
      </c>
      <c r="C30" s="1">
        <f t="shared" si="1"/>
        <v>134.09829525130311</v>
      </c>
      <c r="D30" s="1">
        <f t="shared" si="2"/>
        <v>1.0018597021379629</v>
      </c>
      <c r="E30" s="1">
        <f t="shared" si="3"/>
        <v>165.63417557549218</v>
      </c>
      <c r="F30" s="1">
        <f t="shared" si="4"/>
        <v>4.8317566933494802E-2</v>
      </c>
      <c r="G30" s="1">
        <f t="shared" si="5"/>
        <v>1.1992167103889626</v>
      </c>
    </row>
    <row r="31" spans="1:7" x14ac:dyDescent="0.2">
      <c r="A31" s="2">
        <v>32324</v>
      </c>
      <c r="B31" s="1">
        <v>162.89999389600001</v>
      </c>
      <c r="C31" s="1">
        <f t="shared" si="1"/>
        <v>136.56808004521406</v>
      </c>
      <c r="D31" s="1">
        <f t="shared" si="2"/>
        <v>1.0021048754601396</v>
      </c>
      <c r="E31" s="1">
        <f t="shared" si="3"/>
        <v>157.62208635185416</v>
      </c>
      <c r="F31" s="1">
        <f t="shared" si="4"/>
        <v>3.2399679201433329E-2</v>
      </c>
      <c r="G31" s="1">
        <f t="shared" si="5"/>
        <v>1.1785717171635368</v>
      </c>
    </row>
    <row r="32" spans="1:7" x14ac:dyDescent="0.2">
      <c r="A32" s="2">
        <v>32355</v>
      </c>
      <c r="B32" s="1">
        <v>152.39999389600001</v>
      </c>
      <c r="C32" s="1">
        <f t="shared" si="1"/>
        <v>136.13798856651826</v>
      </c>
      <c r="D32" s="1">
        <f t="shared" si="2"/>
        <v>1.0020270775356797</v>
      </c>
      <c r="E32" s="1">
        <f t="shared" si="3"/>
        <v>154.03626864475481</v>
      </c>
      <c r="F32" s="1">
        <f t="shared" si="4"/>
        <v>1.073671137986671E-2</v>
      </c>
      <c r="G32" s="1">
        <f t="shared" si="5"/>
        <v>1.1238810220297935</v>
      </c>
    </row>
    <row r="33" spans="1:7" x14ac:dyDescent="0.2">
      <c r="A33" s="2">
        <v>32386</v>
      </c>
      <c r="B33" s="1">
        <v>143.60000610399999</v>
      </c>
      <c r="C33" s="1">
        <f t="shared" si="1"/>
        <v>133.64661974740116</v>
      </c>
      <c r="D33" s="1">
        <f t="shared" si="2"/>
        <v>1.0017260912776644</v>
      </c>
      <c r="E33" s="1">
        <f t="shared" si="3"/>
        <v>149.75498991871632</v>
      </c>
      <c r="F33" s="1">
        <f t="shared" si="4"/>
        <v>4.2862002458820811E-2</v>
      </c>
      <c r="G33" s="1">
        <f t="shared" si="5"/>
        <v>1.0914446951658594</v>
      </c>
    </row>
    <row r="34" spans="1:7" x14ac:dyDescent="0.2">
      <c r="A34" s="2">
        <v>32416</v>
      </c>
      <c r="B34" s="1">
        <v>152</v>
      </c>
      <c r="C34" s="1">
        <f t="shared" si="1"/>
        <v>141.30332399663021</v>
      </c>
      <c r="D34" s="1">
        <f t="shared" si="2"/>
        <v>1.0025488318127831</v>
      </c>
      <c r="E34" s="1">
        <f t="shared" si="3"/>
        <v>136.64384821160573</v>
      </c>
      <c r="F34" s="1">
        <f t="shared" si="4"/>
        <v>0.10102731439733073</v>
      </c>
      <c r="G34" s="1">
        <f t="shared" si="5"/>
        <v>1.0356572762336753</v>
      </c>
    </row>
    <row r="35" spans="1:7" x14ac:dyDescent="0.2">
      <c r="A35" s="2">
        <v>32447</v>
      </c>
      <c r="B35" s="1">
        <v>139.10000610399999</v>
      </c>
      <c r="C35" s="1">
        <f t="shared" si="1"/>
        <v>133.6522527549287</v>
      </c>
      <c r="D35" s="1">
        <f t="shared" si="2"/>
        <v>1.0017093492491251</v>
      </c>
      <c r="E35" s="1">
        <f t="shared" si="3"/>
        <v>157.09945584075467</v>
      </c>
      <c r="F35" s="1">
        <f t="shared" si="4"/>
        <v>0.12939934541266054</v>
      </c>
      <c r="G35" s="1">
        <f t="shared" si="5"/>
        <v>1.0903830407783908</v>
      </c>
    </row>
    <row r="36" spans="1:7" x14ac:dyDescent="0.2">
      <c r="A36" s="2">
        <v>32477</v>
      </c>
      <c r="B36" s="1">
        <v>118.80000305199999</v>
      </c>
      <c r="C36" s="1">
        <f t="shared" si="1"/>
        <v>140.10982472178955</v>
      </c>
      <c r="D36" s="1">
        <f t="shared" si="2"/>
        <v>1.0023994537248231</v>
      </c>
      <c r="E36" s="1">
        <f t="shared" si="3"/>
        <v>108.56600399336827</v>
      </c>
      <c r="F36" s="1">
        <f t="shared" si="4"/>
        <v>8.6144771007726287E-2</v>
      </c>
      <c r="G36" s="1">
        <f t="shared" si="5"/>
        <v>0.82099271929943918</v>
      </c>
    </row>
    <row r="37" spans="1:7" x14ac:dyDescent="0.2">
      <c r="A37" s="2">
        <v>32508</v>
      </c>
      <c r="B37" s="1">
        <v>85.400001525899995</v>
      </c>
      <c r="C37" s="1">
        <f t="shared" si="1"/>
        <v>124.48530347234313</v>
      </c>
      <c r="D37" s="1">
        <f t="shared" si="2"/>
        <v>1.0007127125466961</v>
      </c>
      <c r="E37" s="1">
        <f t="shared" si="3"/>
        <v>110.94407406842889</v>
      </c>
      <c r="F37" s="1">
        <f t="shared" si="4"/>
        <v>0.29911091435732495</v>
      </c>
      <c r="G37" s="1">
        <f t="shared" si="5"/>
        <v>0.7616325951669618</v>
      </c>
    </row>
    <row r="38" spans="1:7" x14ac:dyDescent="0.2">
      <c r="A38" s="2">
        <v>32539</v>
      </c>
      <c r="B38" s="1">
        <v>78.199996948199995</v>
      </c>
      <c r="C38" s="1">
        <f t="shared" si="1"/>
        <v>114.85832031644847</v>
      </c>
      <c r="D38" s="1">
        <f t="shared" si="2"/>
        <v>0.99955707636150604</v>
      </c>
      <c r="E38" s="1">
        <f t="shared" si="3"/>
        <v>92.875431200579484</v>
      </c>
      <c r="F38" s="1">
        <f t="shared" si="4"/>
        <v>0.18766540697054704</v>
      </c>
      <c r="G38" s="1">
        <f t="shared" si="5"/>
        <v>0.72791732779830709</v>
      </c>
    </row>
    <row r="39" spans="1:7" x14ac:dyDescent="0.2">
      <c r="A39" s="2">
        <v>32567</v>
      </c>
      <c r="B39" s="1">
        <v>90.199996948199995</v>
      </c>
      <c r="C39" s="1">
        <f t="shared" si="1"/>
        <v>122.63768695684638</v>
      </c>
      <c r="D39" s="1">
        <f t="shared" si="2"/>
        <v>1.0005665093547984</v>
      </c>
      <c r="E39" s="1">
        <f t="shared" si="3"/>
        <v>79.249256251795686</v>
      </c>
      <c r="F39" s="1">
        <f t="shared" si="4"/>
        <v>0.12140511160652362</v>
      </c>
      <c r="G39" s="1">
        <f t="shared" si="5"/>
        <v>0.70259843254418952</v>
      </c>
    </row>
    <row r="40" spans="1:7" x14ac:dyDescent="0.2">
      <c r="A40" s="2">
        <v>32598</v>
      </c>
      <c r="B40" s="1">
        <v>128.80000305199999</v>
      </c>
      <c r="C40" s="1">
        <f t="shared" si="1"/>
        <v>125.97175693396366</v>
      </c>
      <c r="D40" s="1">
        <f t="shared" si="2"/>
        <v>1.0009606672058513</v>
      </c>
      <c r="E40" s="1">
        <f t="shared" si="3"/>
        <v>122.21253711962474</v>
      </c>
      <c r="F40" s="1">
        <f t="shared" si="4"/>
        <v>5.1144920623299339E-2</v>
      </c>
      <c r="G40" s="1">
        <f t="shared" si="5"/>
        <v>1.003183285879814</v>
      </c>
    </row>
    <row r="41" spans="1:7" x14ac:dyDescent="0.2">
      <c r="A41" s="2">
        <v>32628</v>
      </c>
      <c r="B41" s="1">
        <v>153.19999694800001</v>
      </c>
      <c r="C41" s="1">
        <f t="shared" si="1"/>
        <v>126.19875503667625</v>
      </c>
      <c r="D41" s="1">
        <f t="shared" si="2"/>
        <v>1.0009731244044351</v>
      </c>
      <c r="E41" s="1">
        <f t="shared" si="3"/>
        <v>152.93956058819288</v>
      </c>
      <c r="F41" s="1">
        <f t="shared" si="4"/>
        <v>1.699976272816304E-3</v>
      </c>
      <c r="G41" s="1">
        <f t="shared" si="5"/>
        <v>1.2131976703054566</v>
      </c>
    </row>
    <row r="42" spans="1:7" x14ac:dyDescent="0.2">
      <c r="A42" s="2">
        <v>32659</v>
      </c>
      <c r="B42" s="1">
        <v>140.19999694800001</v>
      </c>
      <c r="C42" s="1">
        <f t="shared" si="1"/>
        <v>121.67603577553089</v>
      </c>
      <c r="D42" s="1">
        <f t="shared" si="2"/>
        <v>1.0004280638744349</v>
      </c>
      <c r="E42" s="1">
        <f t="shared" si="3"/>
        <v>151.48692818275157</v>
      </c>
      <c r="F42" s="1">
        <f t="shared" si="4"/>
        <v>8.0505930673720846E-2</v>
      </c>
      <c r="G42" s="1">
        <f t="shared" si="5"/>
        <v>1.1864194979361136</v>
      </c>
    </row>
    <row r="43" spans="1:7" x14ac:dyDescent="0.2">
      <c r="A43" s="2">
        <v>32689</v>
      </c>
      <c r="B43" s="1">
        <v>150.19999694800001</v>
      </c>
      <c r="C43" s="1">
        <f t="shared" si="1"/>
        <v>124.54856464506449</v>
      </c>
      <c r="D43" s="1">
        <f t="shared" si="2"/>
        <v>1.0007712875742205</v>
      </c>
      <c r="E43" s="1">
        <f t="shared" si="3"/>
        <v>143.46532046539713</v>
      </c>
      <c r="F43" s="1">
        <f t="shared" si="4"/>
        <v>4.4838060049591462E-2</v>
      </c>
      <c r="G43" s="1">
        <f t="shared" si="5"/>
        <v>1.1860314378053112</v>
      </c>
    </row>
    <row r="44" spans="1:7" x14ac:dyDescent="0.2">
      <c r="A44" s="2">
        <v>32720</v>
      </c>
      <c r="B44" s="1">
        <v>137</v>
      </c>
      <c r="C44" s="1">
        <f t="shared" si="1"/>
        <v>123.28945521903634</v>
      </c>
      <c r="D44" s="1">
        <f t="shared" si="2"/>
        <v>1.0006101782671748</v>
      </c>
      <c r="E44" s="1">
        <f t="shared" si="3"/>
        <v>140.08573123886131</v>
      </c>
      <c r="F44" s="1">
        <f t="shared" si="4"/>
        <v>2.2523585685119078E-2</v>
      </c>
      <c r="G44" s="1">
        <f t="shared" si="5"/>
        <v>1.1204281799456925</v>
      </c>
    </row>
    <row r="45" spans="1:7" x14ac:dyDescent="0.2">
      <c r="A45" s="2">
        <v>32751</v>
      </c>
      <c r="B45" s="1">
        <v>136.80000305199999</v>
      </c>
      <c r="C45" s="1">
        <f t="shared" si="1"/>
        <v>124.33890098543242</v>
      </c>
      <c r="D45" s="1">
        <f t="shared" si="2"/>
        <v>1.0007271806604581</v>
      </c>
      <c r="E45" s="1">
        <f t="shared" si="3"/>
        <v>134.64572966632261</v>
      </c>
      <c r="F45" s="1">
        <f t="shared" si="4"/>
        <v>1.5747612117073633E-2</v>
      </c>
      <c r="G45" s="1">
        <f t="shared" si="5"/>
        <v>1.0938349177440281</v>
      </c>
    </row>
    <row r="46" spans="1:7" x14ac:dyDescent="0.2">
      <c r="A46" s="2">
        <v>32781</v>
      </c>
      <c r="B46" s="1">
        <v>131.10000610399999</v>
      </c>
      <c r="C46" s="1">
        <f t="shared" si="1"/>
        <v>125.49395115251986</v>
      </c>
      <c r="D46" s="1">
        <f t="shared" si="2"/>
        <v>1.0008539627508173</v>
      </c>
      <c r="E46" s="1">
        <f t="shared" si="3"/>
        <v>128.86612838698844</v>
      </c>
      <c r="F46" s="1">
        <f t="shared" si="4"/>
        <v>1.7039493615579583E-2</v>
      </c>
      <c r="G46" s="1">
        <f t="shared" si="5"/>
        <v>1.0381130092861162</v>
      </c>
    </row>
    <row r="47" spans="1:7" x14ac:dyDescent="0.2">
      <c r="A47" s="2">
        <v>32812</v>
      </c>
      <c r="B47" s="1">
        <v>135.10000610399999</v>
      </c>
      <c r="C47" s="1">
        <f t="shared" si="1"/>
        <v>124.76218238019305</v>
      </c>
      <c r="D47" s="1">
        <f t="shared" si="2"/>
        <v>1.0007549774107014</v>
      </c>
      <c r="E47" s="1">
        <f t="shared" si="3"/>
        <v>136.9533293104852</v>
      </c>
      <c r="F47" s="1">
        <f t="shared" si="4"/>
        <v>1.3718157829382524E-2</v>
      </c>
      <c r="G47" s="1">
        <f t="shared" si="5"/>
        <v>1.0883337067398489</v>
      </c>
    </row>
    <row r="48" spans="1:7" x14ac:dyDescent="0.2">
      <c r="A48" s="2">
        <v>32842</v>
      </c>
      <c r="B48" s="1">
        <v>113</v>
      </c>
      <c r="C48" s="1">
        <f t="shared" si="1"/>
        <v>131.1652400695734</v>
      </c>
      <c r="D48" s="1">
        <f t="shared" si="2"/>
        <v>1.0015037210610771</v>
      </c>
      <c r="E48" s="1">
        <f t="shared" si="3"/>
        <v>102.50617484100196</v>
      </c>
      <c r="F48" s="1">
        <f t="shared" si="4"/>
        <v>9.2865709371664024E-2</v>
      </c>
      <c r="G48" s="1">
        <f t="shared" si="5"/>
        <v>0.83202993724108976</v>
      </c>
    </row>
    <row r="49" spans="1:7" x14ac:dyDescent="0.2">
      <c r="A49" s="2">
        <v>32873</v>
      </c>
      <c r="B49" s="1">
        <v>94.199996948199995</v>
      </c>
      <c r="C49" s="1">
        <f t="shared" si="1"/>
        <v>127.57139471475614</v>
      </c>
      <c r="D49" s="1">
        <f t="shared" si="2"/>
        <v>1.0010757551126752</v>
      </c>
      <c r="E49" s="1">
        <f t="shared" si="3"/>
        <v>100.04994350613943</v>
      </c>
      <c r="F49" s="1">
        <f t="shared" si="4"/>
        <v>6.2101345514440756E-2</v>
      </c>
      <c r="G49" s="1">
        <f t="shared" si="5"/>
        <v>0.75530639181833381</v>
      </c>
    </row>
    <row r="50" spans="1:7" x14ac:dyDescent="0.2">
      <c r="A50" s="2">
        <v>32904</v>
      </c>
      <c r="B50" s="1">
        <v>100.099998474</v>
      </c>
      <c r="C50" s="1">
        <f t="shared" si="1"/>
        <v>132.54915215798451</v>
      </c>
      <c r="D50" s="1">
        <f t="shared" si="2"/>
        <v>1.0016375836041997</v>
      </c>
      <c r="E50" s="1">
        <f t="shared" si="3"/>
        <v>92.961324901010343</v>
      </c>
      <c r="F50" s="1">
        <f t="shared" si="4"/>
        <v>7.131542139677316E-2</v>
      </c>
      <c r="G50" s="1">
        <f t="shared" si="5"/>
        <v>0.73534726464236821</v>
      </c>
    </row>
    <row r="51" spans="1:7" x14ac:dyDescent="0.2">
      <c r="A51" s="2">
        <v>32932</v>
      </c>
      <c r="B51" s="1">
        <v>85.800003051800005</v>
      </c>
      <c r="C51" s="1">
        <f t="shared" si="1"/>
        <v>127.51053943527927</v>
      </c>
      <c r="D51" s="1">
        <f t="shared" si="2"/>
        <v>1.001050477950578</v>
      </c>
      <c r="E51" s="1">
        <f t="shared" si="3"/>
        <v>93.281332780683513</v>
      </c>
      <c r="F51" s="1">
        <f t="shared" si="4"/>
        <v>8.7194982083704686E-2</v>
      </c>
      <c r="G51" s="1">
        <f t="shared" si="5"/>
        <v>0.69450417039600243</v>
      </c>
    </row>
    <row r="52" spans="1:7" x14ac:dyDescent="0.2">
      <c r="A52" s="2">
        <v>32963</v>
      </c>
      <c r="B52" s="1">
        <v>117.80000305199999</v>
      </c>
      <c r="C52" s="1">
        <f t="shared" si="1"/>
        <v>122.60095523010622</v>
      </c>
      <c r="D52" s="1">
        <f t="shared" si="2"/>
        <v>1.0004648072378677</v>
      </c>
      <c r="E52" s="1">
        <f t="shared" si="3"/>
        <v>128.05081533676014</v>
      </c>
      <c r="F52" s="1">
        <f t="shared" si="4"/>
        <v>8.7018777751942569E-2</v>
      </c>
      <c r="G52" s="1">
        <f t="shared" si="5"/>
        <v>0.99164851481165073</v>
      </c>
    </row>
    <row r="53" spans="1:7" x14ac:dyDescent="0.2">
      <c r="A53" s="2">
        <v>32993</v>
      </c>
      <c r="B53" s="1">
        <v>129.39999389600001</v>
      </c>
      <c r="C53" s="1">
        <f t="shared" si="1"/>
        <v>114.76182686967371</v>
      </c>
      <c r="D53" s="1">
        <f t="shared" si="2"/>
        <v>0.99951116727461109</v>
      </c>
      <c r="E53" s="1">
        <f t="shared" si="3"/>
        <v>148.80832831597141</v>
      </c>
      <c r="F53" s="1">
        <f t="shared" si="4"/>
        <v>0.14998713551385526</v>
      </c>
      <c r="G53" s="1">
        <f t="shared" si="5"/>
        <v>1.1898665621762143</v>
      </c>
    </row>
    <row r="54" spans="1:7" x14ac:dyDescent="0.2">
      <c r="A54" s="2">
        <v>33024</v>
      </c>
      <c r="B54" s="1">
        <v>131.69999694800001</v>
      </c>
      <c r="C54" s="1">
        <f t="shared" si="1"/>
        <v>112.87975022017594</v>
      </c>
      <c r="D54" s="1">
        <f t="shared" si="2"/>
        <v>0.99927557404743639</v>
      </c>
      <c r="E54" s="1">
        <f t="shared" si="3"/>
        <v>136.08911167018675</v>
      </c>
      <c r="F54" s="1">
        <f t="shared" si="4"/>
        <v>3.3326612178432552E-2</v>
      </c>
      <c r="G54" s="1">
        <f t="shared" si="5"/>
        <v>1.1810552919618005</v>
      </c>
    </row>
    <row r="55" spans="1:7" x14ac:dyDescent="0.2">
      <c r="A55" s="2">
        <v>33054</v>
      </c>
      <c r="B55" s="1">
        <v>143.19999694800001</v>
      </c>
      <c r="C55" s="1">
        <f t="shared" si="1"/>
        <v>116.71739449686231</v>
      </c>
      <c r="D55" s="1">
        <f t="shared" si="2"/>
        <v>0.99978970096483788</v>
      </c>
      <c r="E55" s="1">
        <f t="shared" si="3"/>
        <v>133.78194707956936</v>
      </c>
      <c r="F55" s="1">
        <f t="shared" si="4"/>
        <v>6.5768506069526E-2</v>
      </c>
      <c r="G55" s="1">
        <f t="shared" si="5"/>
        <v>1.1971633546691303</v>
      </c>
    </row>
    <row r="56" spans="1:7" x14ac:dyDescent="0.2">
      <c r="A56" s="2">
        <v>33085</v>
      </c>
      <c r="B56" s="1">
        <v>134.69999694800001</v>
      </c>
      <c r="C56" s="1">
        <f t="shared" si="1"/>
        <v>118.43471124604788</v>
      </c>
      <c r="D56" s="1">
        <f t="shared" si="2"/>
        <v>1.0000106759501002</v>
      </c>
      <c r="E56" s="1">
        <f t="shared" si="3"/>
        <v>130.745956352105</v>
      </c>
      <c r="F56" s="1">
        <f t="shared" si="4"/>
        <v>2.9354422312432855E-2</v>
      </c>
      <c r="G56" s="1">
        <f t="shared" si="5"/>
        <v>1.1250339968674432</v>
      </c>
    </row>
    <row r="57" spans="1:7" x14ac:dyDescent="0.2">
      <c r="A57" s="2">
        <v>33116</v>
      </c>
      <c r="B57" s="1">
        <v>122.400001526</v>
      </c>
      <c r="C57" s="1">
        <f t="shared" si="1"/>
        <v>115.20989822778238</v>
      </c>
      <c r="D57" s="1">
        <f t="shared" si="2"/>
        <v>0.99960734582869148</v>
      </c>
      <c r="E57" s="1">
        <f t="shared" si="3"/>
        <v>129.54940568208372</v>
      </c>
      <c r="F57" s="1">
        <f t="shared" si="4"/>
        <v>5.8410163945668371E-2</v>
      </c>
      <c r="G57" s="1">
        <f t="shared" si="5"/>
        <v>1.0852739155536253</v>
      </c>
    </row>
    <row r="58" spans="1:7" x14ac:dyDescent="0.2">
      <c r="A58" s="2">
        <v>33146</v>
      </c>
      <c r="B58" s="1">
        <v>109.30000305199999</v>
      </c>
      <c r="C58" s="1">
        <f t="shared" si="1"/>
        <v>110.2893486747991</v>
      </c>
      <c r="D58" s="1">
        <f t="shared" si="2"/>
        <v>0.9989807644418599</v>
      </c>
      <c r="E58" s="1">
        <f t="shared" si="3"/>
        <v>119.55393235881058</v>
      </c>
      <c r="F58" s="1">
        <f t="shared" si="4"/>
        <v>9.3814538156346022E-2</v>
      </c>
      <c r="G58" s="1">
        <f t="shared" si="5"/>
        <v>1.0252867120586062</v>
      </c>
    </row>
    <row r="59" spans="1:7" x14ac:dyDescent="0.2">
      <c r="A59" s="2">
        <v>33177</v>
      </c>
      <c r="B59" s="1">
        <v>130.10000610399999</v>
      </c>
      <c r="C59" s="1">
        <f t="shared" si="1"/>
        <v>114.79861894864641</v>
      </c>
      <c r="D59" s="1">
        <f t="shared" si="2"/>
        <v>0.99960124943250028</v>
      </c>
      <c r="E59" s="1">
        <f t="shared" si="3"/>
        <v>119.90927516638895</v>
      </c>
      <c r="F59" s="1">
        <f t="shared" si="4"/>
        <v>7.8329980472596747E-2</v>
      </c>
      <c r="G59" s="1">
        <f t="shared" si="5"/>
        <v>1.1005802416398784</v>
      </c>
    </row>
    <row r="60" spans="1:7" x14ac:dyDescent="0.2">
      <c r="A60" s="2">
        <v>33207</v>
      </c>
      <c r="B60" s="1">
        <v>96.599998474100005</v>
      </c>
      <c r="C60" s="1">
        <f t="shared" si="1"/>
        <v>115.41855613409757</v>
      </c>
      <c r="D60" s="1">
        <f t="shared" si="2"/>
        <v>0.99968711427583945</v>
      </c>
      <c r="E60" s="1">
        <f t="shared" si="3"/>
        <v>95.477800704772775</v>
      </c>
      <c r="F60" s="1">
        <f t="shared" si="4"/>
        <v>1.1616954317324429E-2</v>
      </c>
      <c r="G60" s="1">
        <f t="shared" si="5"/>
        <v>0.83337127551427459</v>
      </c>
    </row>
    <row r="61" spans="1:7" x14ac:dyDescent="0.2">
      <c r="A61" s="2">
        <v>33238</v>
      </c>
      <c r="B61" s="1">
        <v>75</v>
      </c>
      <c r="C61" s="1">
        <f t="shared" si="1"/>
        <v>107.44322841707124</v>
      </c>
      <c r="D61" s="1">
        <f t="shared" si="2"/>
        <v>0.99866860075767694</v>
      </c>
      <c r="E61" s="1">
        <f t="shared" si="3"/>
        <v>87.149096939874156</v>
      </c>
      <c r="F61" s="1">
        <f t="shared" si="4"/>
        <v>0.16198795919832207</v>
      </c>
      <c r="G61" s="1">
        <f t="shared" si="5"/>
        <v>0.73970693412112209</v>
      </c>
    </row>
    <row r="62" spans="1:7" x14ac:dyDescent="0.2">
      <c r="A62" s="2">
        <v>33269</v>
      </c>
      <c r="B62" s="1">
        <v>99.199996948199995</v>
      </c>
      <c r="C62" s="1">
        <f t="shared" si="1"/>
        <v>120.92398044117471</v>
      </c>
      <c r="D62" s="1">
        <f t="shared" si="2"/>
        <v>1.0005461189174474</v>
      </c>
      <c r="E62" s="1">
        <f t="shared" si="3"/>
        <v>78.902892817502618</v>
      </c>
      <c r="F62" s="1">
        <f t="shared" si="4"/>
        <v>0.20460791083790122</v>
      </c>
      <c r="G62" s="1">
        <f t="shared" si="5"/>
        <v>0.75850340632368707</v>
      </c>
    </row>
    <row r="63" spans="1:7" x14ac:dyDescent="0.2">
      <c r="A63" s="2">
        <v>33297</v>
      </c>
      <c r="B63" s="1">
        <v>86.900001525899995</v>
      </c>
      <c r="C63" s="1">
        <f t="shared" si="1"/>
        <v>123.03107799565186</v>
      </c>
      <c r="D63" s="1">
        <f t="shared" si="2"/>
        <v>1.0007960429005189</v>
      </c>
      <c r="E63" s="1">
        <f t="shared" si="3"/>
        <v>84.028072990189983</v>
      </c>
      <c r="F63" s="1">
        <f t="shared" si="4"/>
        <v>3.3048659209218213E-2</v>
      </c>
      <c r="G63" s="1">
        <f t="shared" si="5"/>
        <v>0.69772452245143068</v>
      </c>
    </row>
    <row r="64" spans="1:7" x14ac:dyDescent="0.2">
      <c r="A64" s="2">
        <v>33328</v>
      </c>
      <c r="B64" s="1">
        <v>108.5</v>
      </c>
      <c r="C64" s="1">
        <f t="shared" si="1"/>
        <v>116.35945662311521</v>
      </c>
      <c r="D64" s="1">
        <f t="shared" si="2"/>
        <v>0.99998131901223708</v>
      </c>
      <c r="E64" s="1">
        <f t="shared" si="3"/>
        <v>122.10070585835464</v>
      </c>
      <c r="F64" s="1">
        <f t="shared" si="4"/>
        <v>0.1253521277267709</v>
      </c>
      <c r="G64" s="1">
        <f t="shared" si="5"/>
        <v>0.97552334427075837</v>
      </c>
    </row>
    <row r="65" spans="1:7" x14ac:dyDescent="0.2">
      <c r="A65" s="2">
        <v>33358</v>
      </c>
      <c r="B65" s="1">
        <v>119</v>
      </c>
      <c r="C65" s="1">
        <f t="shared" si="1"/>
        <v>108.28920596032947</v>
      </c>
      <c r="D65" s="1">
        <f t="shared" si="2"/>
        <v>0.99895464345085805</v>
      </c>
      <c r="E65" s="1">
        <f t="shared" si="3"/>
        <v>138.44964020448703</v>
      </c>
      <c r="F65" s="1">
        <f t="shared" si="4"/>
        <v>0.16344235465955484</v>
      </c>
      <c r="G65" s="1">
        <f t="shared" si="5"/>
        <v>1.1650882936427387</v>
      </c>
    </row>
    <row r="66" spans="1:7" x14ac:dyDescent="0.2">
      <c r="A66" s="2">
        <v>33389</v>
      </c>
      <c r="B66" s="1">
        <v>121.099998474</v>
      </c>
      <c r="C66" s="1">
        <f t="shared" si="1"/>
        <v>105.39192965784912</v>
      </c>
      <c r="D66" s="1">
        <f t="shared" si="2"/>
        <v>0.99857396287999145</v>
      </c>
      <c r="E66" s="1">
        <f t="shared" si="3"/>
        <v>127.76184332169242</v>
      </c>
      <c r="F66" s="1">
        <f t="shared" si="4"/>
        <v>5.5011105959036903E-2</v>
      </c>
      <c r="G66" s="1">
        <f t="shared" si="5"/>
        <v>1.1723349862519739</v>
      </c>
    </row>
    <row r="67" spans="1:7" x14ac:dyDescent="0.2">
      <c r="A67" s="2">
        <v>33419</v>
      </c>
      <c r="B67" s="1">
        <v>117.80000305199999</v>
      </c>
      <c r="C67" s="1">
        <f t="shared" si="1"/>
        <v>101.86438909205479</v>
      </c>
      <c r="D67" s="1">
        <f t="shared" si="2"/>
        <v>0.99809948011336913</v>
      </c>
      <c r="E67" s="1">
        <f t="shared" si="3"/>
        <v>125.99143102701423</v>
      </c>
      <c r="F67" s="1">
        <f t="shared" si="4"/>
        <v>6.953673822400773E-2</v>
      </c>
      <c r="G67" s="1">
        <f t="shared" si="5"/>
        <v>1.186069517562711</v>
      </c>
    </row>
    <row r="68" spans="1:7" x14ac:dyDescent="0.2">
      <c r="A68" s="2">
        <v>33450</v>
      </c>
      <c r="B68" s="1">
        <v>111.19999694800001</v>
      </c>
      <c r="C68" s="1">
        <f t="shared" si="1"/>
        <v>100.27429133316903</v>
      </c>
      <c r="D68" s="1">
        <f t="shared" si="2"/>
        <v>0.99789648564772981</v>
      </c>
      <c r="E68" s="1">
        <f t="shared" si="3"/>
        <v>114.38309950770105</v>
      </c>
      <c r="F68" s="1">
        <f t="shared" si="4"/>
        <v>2.8625023804537891E-2</v>
      </c>
      <c r="G68" s="1">
        <f t="shared" si="5"/>
        <v>1.120654687933289</v>
      </c>
    </row>
    <row r="69" spans="1:7" x14ac:dyDescent="0.2">
      <c r="A69" s="2">
        <v>33481</v>
      </c>
      <c r="B69" s="1">
        <v>102.80000305199999</v>
      </c>
      <c r="C69" s="1">
        <f t="shared" si="1"/>
        <v>97.427290617630803</v>
      </c>
      <c r="D69" s="1">
        <f t="shared" si="2"/>
        <v>0.99750723208706993</v>
      </c>
      <c r="E69" s="1">
        <f t="shared" si="3"/>
        <v>108.59615768202424</v>
      </c>
      <c r="F69" s="1">
        <f t="shared" si="4"/>
        <v>5.6382825466380002E-2</v>
      </c>
      <c r="G69" s="1">
        <f t="shared" si="5"/>
        <v>1.0770665478591475</v>
      </c>
    </row>
    <row r="70" spans="1:7" x14ac:dyDescent="0.2">
      <c r="A70" s="2">
        <v>33511</v>
      </c>
      <c r="B70" s="1">
        <v>93.099998474100005</v>
      </c>
      <c r="C70" s="1">
        <f t="shared" si="1"/>
        <v>94.035116349622541</v>
      </c>
      <c r="D70" s="1">
        <f t="shared" si="2"/>
        <v>0.99702860226726875</v>
      </c>
      <c r="E70" s="1">
        <f t="shared" si="3"/>
        <v>99.641901615706686</v>
      </c>
      <c r="F70" s="1">
        <f t="shared" si="4"/>
        <v>7.0267489246271145E-2</v>
      </c>
      <c r="G70" s="1">
        <f t="shared" si="5"/>
        <v>1.0156892015524028</v>
      </c>
    </row>
    <row r="71" spans="1:7" x14ac:dyDescent="0.2">
      <c r="A71" s="2">
        <v>33542</v>
      </c>
      <c r="B71" s="1">
        <v>94.199996948199995</v>
      </c>
      <c r="C71" s="1">
        <f t="shared" si="1"/>
        <v>89.725880133216464</v>
      </c>
      <c r="D71" s="1">
        <f t="shared" si="2"/>
        <v>0.99639406006586062</v>
      </c>
      <c r="E71" s="1">
        <f t="shared" si="3"/>
        <v>103.18567164138918</v>
      </c>
      <c r="F71" s="1">
        <f t="shared" si="4"/>
        <v>9.5389331043506831E-2</v>
      </c>
      <c r="G71" s="1">
        <f t="shared" si="5"/>
        <v>1.0867643945641494</v>
      </c>
    </row>
    <row r="72" spans="1:7" x14ac:dyDescent="0.2">
      <c r="A72" s="2">
        <v>33572</v>
      </c>
      <c r="B72" s="1">
        <v>81.400001525899995</v>
      </c>
      <c r="C72" s="1">
        <f t="shared" si="1"/>
        <v>93.485822387441914</v>
      </c>
      <c r="D72" s="1">
        <f t="shared" si="2"/>
        <v>0.99706793371606228</v>
      </c>
      <c r="E72" s="1">
        <f t="shared" si="3"/>
        <v>74.505337118631729</v>
      </c>
      <c r="F72" s="1">
        <f t="shared" si="4"/>
        <v>8.4701035356547383E-2</v>
      </c>
      <c r="G72" s="1">
        <f t="shared" si="5"/>
        <v>0.84354574870856702</v>
      </c>
    </row>
    <row r="73" spans="1:7" x14ac:dyDescent="0.2">
      <c r="A73" s="2">
        <v>33603</v>
      </c>
      <c r="B73" s="1">
        <v>57.400001525900002</v>
      </c>
      <c r="C73" s="1">
        <f t="shared" si="1"/>
        <v>85.505261426561674</v>
      </c>
      <c r="D73" s="1">
        <f t="shared" si="2"/>
        <v>0.9958473326824927</v>
      </c>
      <c r="E73" s="1">
        <f t="shared" si="3"/>
        <v>68.949352488698395</v>
      </c>
      <c r="F73" s="1">
        <f t="shared" si="4"/>
        <v>0.20120819957795819</v>
      </c>
      <c r="G73" s="1">
        <f t="shared" si="5"/>
        <v>0.72107279676293679</v>
      </c>
    </row>
    <row r="74" spans="1:7" x14ac:dyDescent="0.2">
      <c r="A74" s="2">
        <v>33634</v>
      </c>
      <c r="B74" s="1">
        <v>52.5</v>
      </c>
      <c r="C74" s="1">
        <f t="shared" si="1"/>
        <v>77.285033764899509</v>
      </c>
      <c r="D74" s="1">
        <f t="shared" si="2"/>
        <v>0.99448532612112295</v>
      </c>
      <c r="E74" s="1">
        <f t="shared" si="3"/>
        <v>64.586706526004477</v>
      </c>
      <c r="F74" s="1">
        <f t="shared" si="4"/>
        <v>0.23022298144770431</v>
      </c>
      <c r="G74" s="1">
        <f t="shared" si="5"/>
        <v>0.73692809212745769</v>
      </c>
    </row>
    <row r="75" spans="1:7" x14ac:dyDescent="0.2">
      <c r="A75" s="2">
        <v>33663</v>
      </c>
      <c r="B75" s="1">
        <v>59.099998474099998</v>
      </c>
      <c r="C75" s="1">
        <f t="shared" si="1"/>
        <v>80.731000520023088</v>
      </c>
      <c r="D75" s="1">
        <f t="shared" si="2"/>
        <v>0.99522718914433872</v>
      </c>
      <c r="E75" s="1">
        <f t="shared" si="3"/>
        <v>53.626291858934273</v>
      </c>
      <c r="F75" s="1">
        <f t="shared" si="4"/>
        <v>9.2617711615754494E-2</v>
      </c>
      <c r="G75" s="1">
        <f t="shared" si="5"/>
        <v>0.70707827192625894</v>
      </c>
    </row>
    <row r="76" spans="1:7" x14ac:dyDescent="0.2">
      <c r="A76" s="2">
        <v>33694</v>
      </c>
      <c r="B76" s="1">
        <v>73.800003051800005</v>
      </c>
      <c r="C76" s="1">
        <f t="shared" si="1"/>
        <v>78.028835059403846</v>
      </c>
      <c r="D76" s="1">
        <f t="shared" si="2"/>
        <v>0.99480225388217614</v>
      </c>
      <c r="E76" s="1">
        <f t="shared" si="3"/>
        <v>78.379093011071248</v>
      </c>
      <c r="F76" s="1">
        <f t="shared" si="4"/>
        <v>6.2047286855221317E-2</v>
      </c>
      <c r="G76" s="1">
        <f t="shared" si="5"/>
        <v>0.96742737958340297</v>
      </c>
    </row>
    <row r="77" spans="1:7" x14ac:dyDescent="0.2">
      <c r="A77" s="2">
        <v>33724</v>
      </c>
      <c r="B77" s="1">
        <v>99.699996948199995</v>
      </c>
      <c r="C77" s="1">
        <f t="shared" si="1"/>
        <v>81.547041746500724</v>
      </c>
      <c r="D77" s="1">
        <f t="shared" si="2"/>
        <v>0.99554683923274301</v>
      </c>
      <c r="E77" s="1">
        <f t="shared" si="3"/>
        <v>90.437952687876887</v>
      </c>
      <c r="F77" s="1">
        <f t="shared" si="4"/>
        <v>9.2899142866927908E-2</v>
      </c>
      <c r="G77" s="1">
        <f t="shared" si="5"/>
        <v>1.1807573626716661</v>
      </c>
    </row>
    <row r="78" spans="1:7" x14ac:dyDescent="0.2">
      <c r="A78" s="2">
        <v>33755</v>
      </c>
      <c r="B78" s="1">
        <v>97.699996948199995</v>
      </c>
      <c r="C78" s="1">
        <f t="shared" si="1"/>
        <v>82.247094830480336</v>
      </c>
      <c r="D78" s="1">
        <f t="shared" si="2"/>
        <v>0.99573988916851341</v>
      </c>
      <c r="E78" s="1">
        <f t="shared" si="3"/>
        <v>95.174725891212503</v>
      </c>
      <c r="F78" s="1">
        <f t="shared" si="4"/>
        <v>2.5847196887082577E-2</v>
      </c>
      <c r="G78" s="1">
        <f t="shared" si="5"/>
        <v>1.1765707525184945</v>
      </c>
    </row>
    <row r="79" spans="1:7" x14ac:dyDescent="0.2">
      <c r="A79" s="2">
        <v>33785</v>
      </c>
      <c r="B79" s="1">
        <v>103.400001526</v>
      </c>
      <c r="C79" s="1">
        <f t="shared" si="1"/>
        <v>84.503792382465377</v>
      </c>
      <c r="D79" s="1">
        <f t="shared" si="2"/>
        <v>0.99620924103624642</v>
      </c>
      <c r="E79" s="1">
        <f t="shared" si="3"/>
        <v>97.135194985736675</v>
      </c>
      <c r="F79" s="1">
        <f t="shared" si="4"/>
        <v>6.0588070094834891E-2</v>
      </c>
      <c r="G79" s="1">
        <f t="shared" si="5"/>
        <v>1.1962971713227344</v>
      </c>
    </row>
    <row r="80" spans="1:7" x14ac:dyDescent="0.2">
      <c r="A80" s="2">
        <v>33816</v>
      </c>
      <c r="B80" s="1">
        <v>103.5</v>
      </c>
      <c r="C80" s="1">
        <f t="shared" si="1"/>
        <v>88.217613220711257</v>
      </c>
      <c r="D80" s="1">
        <f t="shared" si="2"/>
        <v>0.99691611370102018</v>
      </c>
      <c r="E80" s="1">
        <f t="shared" si="3"/>
        <v>94.340587833610172</v>
      </c>
      <c r="F80" s="1">
        <f t="shared" si="4"/>
        <v>8.84967359071481E-2</v>
      </c>
      <c r="G80" s="1">
        <f t="shared" si="5"/>
        <v>1.1349784418626223</v>
      </c>
    </row>
    <row r="81" spans="1:7" x14ac:dyDescent="0.2">
      <c r="A81" s="2">
        <v>33847</v>
      </c>
      <c r="B81" s="1">
        <v>94.699996948199995</v>
      </c>
      <c r="C81" s="1">
        <f t="shared" si="1"/>
        <v>87.93491749163627</v>
      </c>
      <c r="D81" s="1">
        <f t="shared" si="2"/>
        <v>0.99691432738226093</v>
      </c>
      <c r="E81" s="1">
        <f t="shared" si="3"/>
        <v>94.72322085088129</v>
      </c>
      <c r="F81" s="1">
        <f t="shared" si="4"/>
        <v>2.4523657264738954E-4</v>
      </c>
      <c r="G81" s="1">
        <f t="shared" si="5"/>
        <v>1.0770301128909137</v>
      </c>
    </row>
    <row r="82" spans="1:7" x14ac:dyDescent="0.2">
      <c r="A82" s="2">
        <v>33877</v>
      </c>
      <c r="B82" s="1">
        <v>86.5</v>
      </c>
      <c r="C82" s="1">
        <f t="shared" si="1"/>
        <v>86.429763826862654</v>
      </c>
      <c r="D82" s="1">
        <f t="shared" si="2"/>
        <v>0.99670657133818596</v>
      </c>
      <c r="E82" s="1">
        <f t="shared" si="3"/>
        <v>89.03895068627989</v>
      </c>
      <c r="F82" s="1">
        <f t="shared" si="4"/>
        <v>2.935203105525884E-2</v>
      </c>
      <c r="G82" s="1">
        <f t="shared" si="5"/>
        <v>1.0116365852031721</v>
      </c>
    </row>
    <row r="83" spans="1:7" x14ac:dyDescent="0.2">
      <c r="A83" s="2">
        <v>33908</v>
      </c>
      <c r="B83" s="1">
        <v>101.80000305199999</v>
      </c>
      <c r="C83" s="1">
        <f t="shared" si="1"/>
        <v>89.860503489683538</v>
      </c>
      <c r="D83" s="1">
        <f t="shared" si="2"/>
        <v>0.99734308239142544</v>
      </c>
      <c r="E83" s="1">
        <f t="shared" si="3"/>
        <v>93.619442188606868</v>
      </c>
      <c r="F83" s="1">
        <f t="shared" si="4"/>
        <v>8.0359141631994355E-2</v>
      </c>
      <c r="G83" s="1">
        <f t="shared" si="5"/>
        <v>1.0993235022787429</v>
      </c>
    </row>
    <row r="84" spans="1:7" x14ac:dyDescent="0.2">
      <c r="A84" s="2">
        <v>33938</v>
      </c>
      <c r="B84" s="1">
        <v>75.599998474100005</v>
      </c>
      <c r="C84" s="1">
        <f t="shared" si="1"/>
        <v>89.621722849574326</v>
      </c>
      <c r="D84" s="1">
        <f t="shared" si="2"/>
        <v>0.99734307766462671</v>
      </c>
      <c r="E84" s="1">
        <f t="shared" si="3"/>
        <v>75.60004749971003</v>
      </c>
      <c r="F84" s="1">
        <f t="shared" si="4"/>
        <v>6.4848691818097218E-7</v>
      </c>
      <c r="G84" s="1">
        <f t="shared" si="5"/>
        <v>0.8435456732420562</v>
      </c>
    </row>
    <row r="85" spans="1:7" x14ac:dyDescent="0.2">
      <c r="A85" s="2">
        <v>33969</v>
      </c>
      <c r="B85" s="1">
        <v>65.599998474100005</v>
      </c>
      <c r="C85" s="1">
        <f t="shared" si="1"/>
        <v>90.169358524513044</v>
      </c>
      <c r="D85" s="1">
        <f t="shared" si="2"/>
        <v>0.99747289658285265</v>
      </c>
      <c r="E85" s="1">
        <f t="shared" si="3"/>
        <v>64.452085964516655</v>
      </c>
      <c r="F85" s="1">
        <f t="shared" si="4"/>
        <v>1.7498666711654953E-2</v>
      </c>
      <c r="G85" s="1">
        <f t="shared" si="5"/>
        <v>0.7228290792120553</v>
      </c>
    </row>
    <row r="86" spans="1:7" x14ac:dyDescent="0.2">
      <c r="A86" s="2">
        <v>34000</v>
      </c>
      <c r="B86" s="1">
        <v>71.599998474100005</v>
      </c>
      <c r="C86" s="1">
        <f t="shared" si="1"/>
        <v>93.504439515350171</v>
      </c>
      <c r="D86" s="1">
        <f t="shared" si="2"/>
        <v>0.99805797680239794</v>
      </c>
      <c r="E86" s="1">
        <f t="shared" si="3"/>
        <v>66.280411535564127</v>
      </c>
      <c r="F86" s="1">
        <f t="shared" si="4"/>
        <v>7.4295908546145303E-2</v>
      </c>
      <c r="G86" s="1">
        <f t="shared" si="5"/>
        <v>0.74477665664038539</v>
      </c>
    </row>
    <row r="87" spans="1:7" x14ac:dyDescent="0.2">
      <c r="A87" s="2">
        <v>34028</v>
      </c>
      <c r="B87" s="1">
        <v>78.800003051800005</v>
      </c>
      <c r="C87" s="1">
        <f t="shared" si="1"/>
        <v>102.26733068111677</v>
      </c>
      <c r="D87" s="1">
        <f t="shared" si="2"/>
        <v>0.99947438258890064</v>
      </c>
      <c r="E87" s="1">
        <f t="shared" si="3"/>
        <v>65.986560728754412</v>
      </c>
      <c r="F87" s="1">
        <f t="shared" si="4"/>
        <v>0.16260712978174052</v>
      </c>
      <c r="G87" s="1">
        <f t="shared" si="5"/>
        <v>0.72436343378542067</v>
      </c>
    </row>
    <row r="88" spans="1:7" x14ac:dyDescent="0.2">
      <c r="A88" s="2">
        <v>34059</v>
      </c>
      <c r="B88" s="1">
        <v>111.599998474</v>
      </c>
      <c r="C88" s="1">
        <f t="shared" si="1"/>
        <v>108.70113937133397</v>
      </c>
      <c r="D88" s="1">
        <f t="shared" si="2"/>
        <v>1.0004136937655781</v>
      </c>
      <c r="E88" s="1">
        <f t="shared" si="3"/>
        <v>98.884213140242068</v>
      </c>
      <c r="F88" s="1">
        <f t="shared" si="4"/>
        <v>0.11394073035512088</v>
      </c>
      <c r="G88" s="1">
        <f t="shared" si="5"/>
        <v>0.98356552572834843</v>
      </c>
    </row>
    <row r="89" spans="1:7" x14ac:dyDescent="0.2">
      <c r="A89" s="2">
        <v>34089</v>
      </c>
      <c r="B89" s="1">
        <v>107.599998474</v>
      </c>
      <c r="C89" s="1">
        <f t="shared" si="1"/>
        <v>100.0501546803833</v>
      </c>
      <c r="D89" s="1">
        <f t="shared" si="2"/>
        <v>0.9992291584909081</v>
      </c>
      <c r="E89" s="1">
        <f t="shared" si="3"/>
        <v>128.40276810206072</v>
      </c>
      <c r="F89" s="1">
        <f t="shared" si="4"/>
        <v>0.19333429296550972</v>
      </c>
      <c r="G89" s="1">
        <f t="shared" si="5"/>
        <v>1.152072818822345</v>
      </c>
    </row>
    <row r="90" spans="1:7" x14ac:dyDescent="0.2">
      <c r="A90" s="2">
        <v>34120</v>
      </c>
      <c r="B90" s="1">
        <v>115.19999694800001</v>
      </c>
      <c r="C90" s="1">
        <f t="shared" si="1"/>
        <v>98.955582507287261</v>
      </c>
      <c r="D90" s="1">
        <f t="shared" si="2"/>
        <v>0.99907858104862612</v>
      </c>
      <c r="E90" s="1">
        <f t="shared" si="3"/>
        <v>117.62534533668186</v>
      </c>
      <c r="F90" s="1">
        <f t="shared" si="4"/>
        <v>2.1053371987298137E-2</v>
      </c>
      <c r="G90" s="1">
        <f t="shared" si="5"/>
        <v>1.1731894939373244</v>
      </c>
    </row>
    <row r="91" spans="1:7" x14ac:dyDescent="0.2">
      <c r="A91" s="2">
        <v>34150</v>
      </c>
      <c r="B91" s="1">
        <v>117.80000305199999</v>
      </c>
      <c r="C91" s="1">
        <f t="shared" ref="C91:C119" si="6">alp*(B91/G79)+(1-alp)*(C90*D90)</f>
        <v>98.669989969086686</v>
      </c>
      <c r="D91" s="1">
        <f t="shared" ref="D91:D119" si="7">bet*(C91/C90)+(1-bet)*D90</f>
        <v>0.99904949063776849</v>
      </c>
      <c r="E91" s="1">
        <f t="shared" ref="E91:E119" si="8">(C90*D90)*G79</f>
        <v>118.27120560343053</v>
      </c>
      <c r="F91" s="1">
        <f t="shared" ref="F91:F119" si="9">ABS(B91-E91)/B91</f>
        <v>4.0000215553690228E-3</v>
      </c>
      <c r="G91" s="1">
        <f t="shared" ref="G91:G119" si="10">gam*(B91/C91)+(1-gam)*G79</f>
        <v>1.1956383508261939</v>
      </c>
    </row>
    <row r="92" spans="1:7" x14ac:dyDescent="0.2">
      <c r="A92" s="2">
        <v>34181</v>
      </c>
      <c r="B92" s="1">
        <v>106.19999694800001</v>
      </c>
      <c r="C92" s="1">
        <f t="shared" si="6"/>
        <v>96.105274071373003</v>
      </c>
      <c r="D92" s="1">
        <f t="shared" si="7"/>
        <v>0.99867869033032974</v>
      </c>
      <c r="E92" s="1">
        <f t="shared" si="8"/>
        <v>111.88186553519832</v>
      </c>
      <c r="F92" s="1">
        <f t="shared" si="9"/>
        <v>5.3501588987619197E-2</v>
      </c>
      <c r="G92" s="1">
        <f t="shared" si="10"/>
        <v>1.1268222296661978</v>
      </c>
    </row>
    <row r="93" spans="1:7" x14ac:dyDescent="0.2">
      <c r="A93" s="2">
        <v>34212</v>
      </c>
      <c r="B93" s="1">
        <v>109.900001526</v>
      </c>
      <c r="C93" s="1">
        <f t="shared" si="6"/>
        <v>98.97015340787965</v>
      </c>
      <c r="D93" s="1">
        <f t="shared" si="7"/>
        <v>0.99913964638879749</v>
      </c>
      <c r="E93" s="1">
        <f t="shared" si="8"/>
        <v>103.37150769893485</v>
      </c>
      <c r="F93" s="1">
        <f t="shared" si="9"/>
        <v>5.9403946646175848E-2</v>
      </c>
      <c r="G93" s="1">
        <f t="shared" si="10"/>
        <v>1.0861303625504737</v>
      </c>
    </row>
    <row r="94" spans="1:7" x14ac:dyDescent="0.2">
      <c r="A94" s="2">
        <v>34242</v>
      </c>
      <c r="B94" s="1">
        <v>106</v>
      </c>
      <c r="C94" s="1">
        <f t="shared" si="6"/>
        <v>101.79500118863916</v>
      </c>
      <c r="D94" s="1">
        <f t="shared" si="7"/>
        <v>0.99957501106702362</v>
      </c>
      <c r="E94" s="1">
        <f t="shared" si="8"/>
        <v>100.03568785427515</v>
      </c>
      <c r="F94" s="1">
        <f t="shared" si="9"/>
        <v>5.6267095714385346E-2</v>
      </c>
      <c r="G94" s="1">
        <f t="shared" si="10"/>
        <v>1.019719694763408</v>
      </c>
    </row>
    <row r="95" spans="1:7" x14ac:dyDescent="0.2">
      <c r="A95" s="2">
        <v>34273</v>
      </c>
      <c r="B95" s="1">
        <v>111.80000305199999</v>
      </c>
      <c r="C95" s="1">
        <f t="shared" si="6"/>
        <v>101.72566444353913</v>
      </c>
      <c r="D95" s="1">
        <f t="shared" si="7"/>
        <v>0.99957121824312856</v>
      </c>
      <c r="E95" s="1">
        <f t="shared" si="8"/>
        <v>111.85807856380694</v>
      </c>
      <c r="F95" s="1">
        <f t="shared" si="9"/>
        <v>5.1945894652557145E-4</v>
      </c>
      <c r="G95" s="1">
        <f t="shared" si="10"/>
        <v>1.0992447420328566</v>
      </c>
    </row>
    <row r="96" spans="1:7" x14ac:dyDescent="0.2">
      <c r="A96" s="2">
        <v>34303</v>
      </c>
      <c r="B96" s="1">
        <v>84.5</v>
      </c>
      <c r="C96" s="1">
        <f t="shared" si="6"/>
        <v>100.93691968743204</v>
      </c>
      <c r="D96" s="1">
        <f t="shared" si="7"/>
        <v>0.99946275953265484</v>
      </c>
      <c r="E96" s="1">
        <f t="shared" si="8"/>
        <v>85.773450231798378</v>
      </c>
      <c r="F96" s="1">
        <f t="shared" si="9"/>
        <v>1.5070416944359505E-2</v>
      </c>
      <c r="G96" s="1">
        <f t="shared" si="10"/>
        <v>0.84180516340427647</v>
      </c>
    </row>
    <row r="97" spans="1:7" x14ac:dyDescent="0.2">
      <c r="A97" s="2">
        <v>34334</v>
      </c>
      <c r="B97" s="1">
        <v>78.599998474100005</v>
      </c>
      <c r="C97" s="1">
        <f t="shared" si="6"/>
        <v>104.76059733993164</v>
      </c>
      <c r="D97" s="1">
        <f t="shared" si="7"/>
        <v>1.0000316281831858</v>
      </c>
      <c r="E97" s="1">
        <f t="shared" si="8"/>
        <v>72.920943576071764</v>
      </c>
      <c r="F97" s="1">
        <f t="shared" si="9"/>
        <v>7.2252608247818012E-2</v>
      </c>
      <c r="G97" s="1">
        <f t="shared" si="10"/>
        <v>0.73030771965105246</v>
      </c>
    </row>
    <row r="98" spans="1:7" x14ac:dyDescent="0.2">
      <c r="A98" s="2">
        <v>34365</v>
      </c>
      <c r="B98" s="1">
        <v>70.5</v>
      </c>
      <c r="C98" s="1">
        <f t="shared" si="6"/>
        <v>99.776462033126251</v>
      </c>
      <c r="D98" s="1">
        <f t="shared" si="7"/>
        <v>0.99932669922421569</v>
      </c>
      <c r="E98" s="1">
        <f t="shared" si="8"/>
        <v>78.025715168046546</v>
      </c>
      <c r="F98" s="1">
        <f t="shared" si="9"/>
        <v>0.10674773288009284</v>
      </c>
      <c r="G98" s="1">
        <f t="shared" si="10"/>
        <v>0.73437112606577981</v>
      </c>
    </row>
    <row r="99" spans="1:7" x14ac:dyDescent="0.2">
      <c r="A99" s="2">
        <v>34393</v>
      </c>
      <c r="B99" s="1">
        <v>74.599998474100005</v>
      </c>
      <c r="C99" s="1">
        <f t="shared" si="6"/>
        <v>101.32708258737946</v>
      </c>
      <c r="D99" s="1">
        <f t="shared" si="7"/>
        <v>0.99956678235232288</v>
      </c>
      <c r="E99" s="1">
        <f t="shared" si="8"/>
        <v>72.225758225783466</v>
      </c>
      <c r="F99" s="1">
        <f t="shared" si="9"/>
        <v>3.1826277438073133E-2</v>
      </c>
      <c r="G99" s="1">
        <f t="shared" si="10"/>
        <v>0.72759597206892912</v>
      </c>
    </row>
    <row r="100" spans="1:7" x14ac:dyDescent="0.2">
      <c r="A100" s="2">
        <v>34424</v>
      </c>
      <c r="B100" s="1">
        <v>95.5</v>
      </c>
      <c r="C100" s="1">
        <f t="shared" si="6"/>
        <v>99.216339002215591</v>
      </c>
      <c r="D100" s="1">
        <f t="shared" si="7"/>
        <v>0.99926475404604409</v>
      </c>
      <c r="E100" s="1">
        <f t="shared" si="8"/>
        <v>99.618649994075241</v>
      </c>
      <c r="F100" s="1">
        <f t="shared" si="9"/>
        <v>4.3127225068850694E-2</v>
      </c>
      <c r="G100" s="1">
        <f t="shared" si="10"/>
        <v>0.97783867001035429</v>
      </c>
    </row>
    <row r="101" spans="1:7" x14ac:dyDescent="0.2">
      <c r="A101" s="2">
        <v>34454</v>
      </c>
      <c r="B101" s="1">
        <v>117.80000305199999</v>
      </c>
      <c r="C101" s="1">
        <f t="shared" si="6"/>
        <v>100.67698669401764</v>
      </c>
      <c r="D101" s="1">
        <f t="shared" si="7"/>
        <v>0.99949362605176273</v>
      </c>
      <c r="E101" s="1">
        <f t="shared" si="8"/>
        <v>114.22040546508447</v>
      </c>
      <c r="F101" s="1">
        <f t="shared" si="9"/>
        <v>3.0387075502327433E-2</v>
      </c>
      <c r="G101" s="1">
        <f t="shared" si="10"/>
        <v>1.1569779265608382</v>
      </c>
    </row>
    <row r="102" spans="1:7" x14ac:dyDescent="0.2">
      <c r="A102" s="2">
        <v>34485</v>
      </c>
      <c r="B102" s="1">
        <v>120.900001526</v>
      </c>
      <c r="C102" s="1">
        <f t="shared" si="6"/>
        <v>101.82362708546228</v>
      </c>
      <c r="D102" s="1">
        <f t="shared" si="7"/>
        <v>0.99966976440197286</v>
      </c>
      <c r="E102" s="1">
        <f t="shared" si="8"/>
        <v>118.05337363183892</v>
      </c>
      <c r="F102" s="1">
        <f t="shared" si="9"/>
        <v>2.3545309001082981E-2</v>
      </c>
      <c r="G102" s="1">
        <f t="shared" si="10"/>
        <v>1.1770462901350358</v>
      </c>
    </row>
    <row r="103" spans="1:7" x14ac:dyDescent="0.2">
      <c r="A103" s="2">
        <v>34515</v>
      </c>
      <c r="B103" s="1">
        <v>128.5</v>
      </c>
      <c r="C103" s="1">
        <f t="shared" si="6"/>
        <v>104.59548908392148</v>
      </c>
      <c r="D103" s="1">
        <f t="shared" si="7"/>
        <v>1.0000777310836348</v>
      </c>
      <c r="E103" s="1">
        <f t="shared" si="8"/>
        <v>121.70402928382624</v>
      </c>
      <c r="F103" s="1">
        <f t="shared" si="9"/>
        <v>5.2886931643375532E-2</v>
      </c>
      <c r="G103" s="1">
        <f t="shared" si="10"/>
        <v>1.2046019638000389</v>
      </c>
    </row>
    <row r="104" spans="1:7" x14ac:dyDescent="0.2">
      <c r="A104" s="2">
        <v>34546</v>
      </c>
      <c r="B104" s="1">
        <v>115.30000305199999</v>
      </c>
      <c r="C104" s="1">
        <f t="shared" si="6"/>
        <v>103.47802880011122</v>
      </c>
      <c r="D104" s="1">
        <f t="shared" si="7"/>
        <v>0.99991838830677937</v>
      </c>
      <c r="E104" s="1">
        <f t="shared" si="8"/>
        <v>117.86968364868099</v>
      </c>
      <c r="F104" s="1">
        <f t="shared" si="9"/>
        <v>2.2286908314495681E-2</v>
      </c>
      <c r="G104" s="1">
        <f t="shared" si="10"/>
        <v>1.1233963228121358</v>
      </c>
    </row>
    <row r="105" spans="1:7" x14ac:dyDescent="0.2">
      <c r="A105" s="2">
        <v>34577</v>
      </c>
      <c r="B105" s="1">
        <v>121.80000305199999</v>
      </c>
      <c r="C105" s="1">
        <f t="shared" si="6"/>
        <v>107.74973045970395</v>
      </c>
      <c r="D105" s="1">
        <f t="shared" si="7"/>
        <v>1.0005308449956498</v>
      </c>
      <c r="E105" s="1">
        <f t="shared" si="8"/>
        <v>112.3814565471435</v>
      </c>
      <c r="F105" s="1">
        <f t="shared" si="9"/>
        <v>7.7327966082524971E-2</v>
      </c>
      <c r="G105" s="1">
        <f t="shared" si="10"/>
        <v>1.0981893889736158</v>
      </c>
    </row>
    <row r="106" spans="1:7" x14ac:dyDescent="0.2">
      <c r="A106" s="2">
        <v>34607</v>
      </c>
      <c r="B106" s="1">
        <v>118.5</v>
      </c>
      <c r="C106" s="1">
        <f t="shared" si="6"/>
        <v>111.95372184768958</v>
      </c>
      <c r="D106" s="1">
        <f t="shared" si="7"/>
        <v>1.0011006956345447</v>
      </c>
      <c r="E106" s="1">
        <f t="shared" si="8"/>
        <v>109.93284859549739</v>
      </c>
      <c r="F106" s="1">
        <f t="shared" si="9"/>
        <v>7.2296636324916536E-2</v>
      </c>
      <c r="G106" s="1">
        <f t="shared" si="10"/>
        <v>1.0302767418538197</v>
      </c>
    </row>
    <row r="107" spans="1:7" x14ac:dyDescent="0.2">
      <c r="A107" s="2">
        <v>34638</v>
      </c>
      <c r="B107" s="1">
        <v>123.19999694800001</v>
      </c>
      <c r="C107" s="1">
        <f t="shared" si="6"/>
        <v>112.07694893459094</v>
      </c>
      <c r="D107" s="1">
        <f t="shared" si="7"/>
        <v>1.0011006956496213</v>
      </c>
      <c r="E107" s="1">
        <f t="shared" si="8"/>
        <v>123.19999669412832</v>
      </c>
      <c r="F107" s="1">
        <f t="shared" si="9"/>
        <v>2.060646884591257E-9</v>
      </c>
      <c r="G107" s="1">
        <f t="shared" si="10"/>
        <v>1.0992447423453511</v>
      </c>
    </row>
    <row r="108" spans="1:7" x14ac:dyDescent="0.2">
      <c r="A108" s="2">
        <v>34668</v>
      </c>
      <c r="B108" s="1">
        <v>102.30000305199999</v>
      </c>
      <c r="C108" s="1">
        <f t="shared" si="6"/>
        <v>116.80256582947345</v>
      </c>
      <c r="D108" s="1">
        <f t="shared" si="7"/>
        <v>1.0017087175018937</v>
      </c>
      <c r="E108" s="1">
        <f t="shared" si="8"/>
        <v>94.450801593902028</v>
      </c>
      <c r="F108" s="1">
        <f t="shared" si="9"/>
        <v>7.6727284691361614E-2</v>
      </c>
      <c r="G108" s="1">
        <f t="shared" si="10"/>
        <v>0.85107597265473423</v>
      </c>
    </row>
    <row r="109" spans="1:7" x14ac:dyDescent="0.2">
      <c r="A109" s="2">
        <v>34699</v>
      </c>
      <c r="B109" s="1">
        <v>98.699996948199995</v>
      </c>
      <c r="C109" s="1">
        <f t="shared" si="6"/>
        <v>125.95881021224082</v>
      </c>
      <c r="D109" s="1">
        <f t="shared" si="7"/>
        <v>1.0028441430691186</v>
      </c>
      <c r="E109" s="1">
        <f t="shared" si="8"/>
        <v>85.447572205403389</v>
      </c>
      <c r="F109" s="1">
        <f t="shared" si="9"/>
        <v>0.1342697583846105</v>
      </c>
      <c r="G109" s="1">
        <f t="shared" si="10"/>
        <v>0.7448225294640769</v>
      </c>
    </row>
    <row r="110" spans="1:7" x14ac:dyDescent="0.2">
      <c r="A110" s="2">
        <v>34730</v>
      </c>
      <c r="B110" s="1">
        <v>76.199996948199995</v>
      </c>
      <c r="C110" s="1">
        <f t="shared" si="6"/>
        <v>115.18447345566196</v>
      </c>
      <c r="D110" s="1">
        <f t="shared" si="7"/>
        <v>1.0015354668345644</v>
      </c>
      <c r="E110" s="1">
        <f t="shared" si="8"/>
        <v>92.763597987242676</v>
      </c>
      <c r="F110" s="1">
        <f t="shared" si="9"/>
        <v>0.21737010108153224</v>
      </c>
      <c r="G110" s="1">
        <f t="shared" si="10"/>
        <v>0.71453278407991316</v>
      </c>
    </row>
    <row r="111" spans="1:7" x14ac:dyDescent="0.2">
      <c r="A111" s="2">
        <v>34758</v>
      </c>
      <c r="B111" s="1">
        <v>83.5</v>
      </c>
      <c r="C111" s="1">
        <f t="shared" si="6"/>
        <v>115.06526571605956</v>
      </c>
      <c r="D111" s="1">
        <f t="shared" si="7"/>
        <v>1.0014974071777711</v>
      </c>
      <c r="E111" s="1">
        <f t="shared" si="8"/>
        <v>83.936442965538191</v>
      </c>
      <c r="F111" s="1">
        <f t="shared" si="9"/>
        <v>5.2268618627328281E-3</v>
      </c>
      <c r="G111" s="1">
        <f t="shared" si="10"/>
        <v>0.72707269969594823</v>
      </c>
    </row>
    <row r="112" spans="1:7" x14ac:dyDescent="0.2">
      <c r="A112" s="2">
        <v>34789</v>
      </c>
      <c r="B112" s="1">
        <v>134.30000305199999</v>
      </c>
      <c r="C112" s="1">
        <f t="shared" si="6"/>
        <v>126.1487014697516</v>
      </c>
      <c r="D112" s="1">
        <f t="shared" si="7"/>
        <v>1.0029014831559149</v>
      </c>
      <c r="E112" s="1">
        <f t="shared" si="8"/>
        <v>112.68374755968418</v>
      </c>
      <c r="F112" s="1">
        <f t="shared" si="9"/>
        <v>0.16095498883902598</v>
      </c>
      <c r="G112" s="1">
        <f t="shared" si="10"/>
        <v>1.0014783848331961</v>
      </c>
    </row>
    <row r="113" spans="1:7" x14ac:dyDescent="0.2">
      <c r="A113" s="2">
        <v>34819</v>
      </c>
      <c r="B113" s="1">
        <v>137.60000610399999</v>
      </c>
      <c r="C113" s="1">
        <f t="shared" si="6"/>
        <v>122.77132603953034</v>
      </c>
      <c r="D113" s="1">
        <f t="shared" si="7"/>
        <v>1.0024620957496659</v>
      </c>
      <c r="E113" s="1">
        <f t="shared" si="8"/>
        <v>146.37473819618242</v>
      </c>
      <c r="F113" s="1">
        <f t="shared" si="9"/>
        <v>6.3769852492232951E-2</v>
      </c>
      <c r="G113" s="1">
        <f t="shared" si="10"/>
        <v>1.1471178231070966</v>
      </c>
    </row>
    <row r="114" spans="1:7" x14ac:dyDescent="0.2">
      <c r="A114" s="2">
        <v>34850</v>
      </c>
      <c r="B114" s="1">
        <v>148.80000305199999</v>
      </c>
      <c r="C114" s="1">
        <f t="shared" si="6"/>
        <v>124.72439544049837</v>
      </c>
      <c r="D114" s="1">
        <f t="shared" si="7"/>
        <v>1.0026611910372214</v>
      </c>
      <c r="E114" s="1">
        <f t="shared" si="8"/>
        <v>144.86332523467436</v>
      </c>
      <c r="F114" s="1">
        <f t="shared" si="9"/>
        <v>2.6456167584552468E-2</v>
      </c>
      <c r="G114" s="1">
        <f t="shared" si="10"/>
        <v>1.1814006369646619</v>
      </c>
    </row>
    <row r="115" spans="1:7" x14ac:dyDescent="0.2">
      <c r="A115" s="2">
        <v>34880</v>
      </c>
      <c r="B115" s="1">
        <v>136.39999389600001</v>
      </c>
      <c r="C115" s="1">
        <f t="shared" si="6"/>
        <v>119.22028536567171</v>
      </c>
      <c r="D115" s="1">
        <f t="shared" si="7"/>
        <v>1.0019683547086191</v>
      </c>
      <c r="E115" s="1">
        <f t="shared" si="8"/>
        <v>150.6430776761745</v>
      </c>
      <c r="F115" s="1">
        <f t="shared" si="9"/>
        <v>0.10442144001145862</v>
      </c>
      <c r="G115" s="1">
        <f t="shared" si="10"/>
        <v>1.1881203996725518</v>
      </c>
    </row>
    <row r="116" spans="1:7" x14ac:dyDescent="0.2">
      <c r="A116" s="2">
        <v>34911</v>
      </c>
      <c r="B116" s="1">
        <v>127.80000305199999</v>
      </c>
      <c r="C116" s="1">
        <f t="shared" si="6"/>
        <v>116.64511447233144</v>
      </c>
      <c r="D116" s="1">
        <f t="shared" si="7"/>
        <v>1.0016193782667822</v>
      </c>
      <c r="E116" s="1">
        <f t="shared" si="8"/>
        <v>134.19525513931561</v>
      </c>
      <c r="F116" s="1">
        <f t="shared" si="9"/>
        <v>5.0041094949844996E-2</v>
      </c>
      <c r="G116" s="1">
        <f t="shared" si="10"/>
        <v>1.1158325989148281</v>
      </c>
    </row>
    <row r="117" spans="1:7" x14ac:dyDescent="0.2">
      <c r="A117" s="2">
        <v>34942</v>
      </c>
      <c r="B117" s="1">
        <v>139.80000305199999</v>
      </c>
      <c r="C117" s="1">
        <f t="shared" si="6"/>
        <v>122.0000238821155</v>
      </c>
      <c r="D117" s="1">
        <f t="shared" si="7"/>
        <v>1.0022751521876281</v>
      </c>
      <c r="E117" s="1">
        <f t="shared" si="8"/>
        <v>128.30586679780231</v>
      </c>
      <c r="F117" s="1">
        <f t="shared" si="9"/>
        <v>8.2218426346688467E-2</v>
      </c>
      <c r="G117" s="1">
        <f t="shared" si="10"/>
        <v>1.1111869234496972</v>
      </c>
    </row>
    <row r="118" spans="1:7" x14ac:dyDescent="0.2">
      <c r="A118" s="2">
        <v>34972</v>
      </c>
      <c r="B118" s="1">
        <v>130.10000610399999</v>
      </c>
      <c r="C118" s="1">
        <f t="shared" si="6"/>
        <v>124.25149648541064</v>
      </c>
      <c r="D118" s="1">
        <f t="shared" si="7"/>
        <v>1.0025147213886543</v>
      </c>
      <c r="E118" s="1">
        <f t="shared" si="8"/>
        <v>125.9797596060718</v>
      </c>
      <c r="F118" s="1">
        <f t="shared" si="9"/>
        <v>3.1669840927098264E-2</v>
      </c>
      <c r="G118" s="1">
        <f t="shared" si="10"/>
        <v>1.034851478768102</v>
      </c>
    </row>
    <row r="119" spans="1:7" x14ac:dyDescent="0.2">
      <c r="A119" s="2">
        <v>35003</v>
      </c>
      <c r="B119" s="1">
        <v>130.60000610399999</v>
      </c>
      <c r="C119" s="1">
        <f t="shared" si="6"/>
        <v>121.72335648895182</v>
      </c>
      <c r="D119" s="1">
        <f t="shared" si="7"/>
        <v>1.0021762102143501</v>
      </c>
      <c r="E119" s="1">
        <f t="shared" si="8"/>
        <v>136.92627193927456</v>
      </c>
      <c r="F119" s="1">
        <f t="shared" si="9"/>
        <v>4.8440011788642705E-2</v>
      </c>
      <c r="G119" s="1">
        <f t="shared" si="10"/>
        <v>1.0920747602575518</v>
      </c>
    </row>
  </sheetData>
  <phoneticPr fontId="0" type="noConversion"/>
  <printOptions headings="1" gridLines="1" gridLinesSet="0"/>
  <pageMargins left="0.75" right="0.75" top="1" bottom="1" header="0.5" footer="0.5"/>
  <pageSetup scale="42" orientation="portrait" r:id="rId1"/>
  <headerFooter alignWithMargins="0">
    <oddHeader>&amp;A</oddHeader>
    <oddFooter>Page 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7B2CE5B-1154-44B9-9B6A-1079F6B7EA1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5269EFEA-8F39-4DDB-BD89-D6B8AA884780}">
  <ds:schemaRefs>
    <ds:schemaRef ds:uri="http://purl.org/dc/terms/"/>
    <ds:schemaRef ds:uri="d1607db4-bd3f-4f82-a312-bf7e283d0a6b"/>
    <ds:schemaRef ds:uri="http://www.w3.org/XML/1998/namespace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A2BDF141-CD28-43E9-8F45-46DA4F28D33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House2</vt:lpstr>
      <vt:lpstr>alp</vt:lpstr>
      <vt:lpstr>bet</vt:lpstr>
      <vt:lpstr>gam</vt:lpstr>
    </vt:vector>
  </TitlesOfParts>
  <Company>Julian Chang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Chang</dc:creator>
  <cp:lastModifiedBy>Administrator</cp:lastModifiedBy>
  <dcterms:created xsi:type="dcterms:W3CDTF">1999-10-08T03:28:32Z</dcterms:created>
  <dcterms:modified xsi:type="dcterms:W3CDTF">2019-09-26T07:34:09Z</dcterms:modified>
</cp:coreProperties>
</file>