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ABB67127-3449-4F47-816C-0A6B4A8F9624}" xr6:coauthVersionLast="44" xr6:coauthVersionMax="44" xr10:uidLastSave="{00000000-0000-0000-0000-000000000000}"/>
  <bookViews>
    <workbookView xWindow="-25335" yWindow="3570" windowWidth="21600" windowHeight="11385" activeTab="3" xr2:uid="{00000000-000D-0000-FFFF-FFFF00000000}"/>
  </bookViews>
  <sheets>
    <sheet name="S63_1" sheetId="2" r:id="rId1"/>
    <sheet name="S63_2" sheetId="3" r:id="rId2"/>
    <sheet name="S63_3" sheetId="4" r:id="rId3"/>
    <sheet name="S63_4" sheetId="5" r:id="rId4"/>
  </sheets>
  <definedNames>
    <definedName name="alp" localSheetId="1">S63_2!$L$11</definedName>
    <definedName name="alp" localSheetId="2">S63_3!$L$11</definedName>
    <definedName name="alp" localSheetId="3">S63_4!$K$11</definedName>
    <definedName name="alp">S63_1!$L$11</definedName>
    <definedName name="bet" localSheetId="1">S63_2!$M$11</definedName>
    <definedName name="bet" localSheetId="2">S63_3!$M$11</definedName>
    <definedName name="bet" localSheetId="3">S63_4!$L$11</definedName>
    <definedName name="bet">S63_1!$M$11</definedName>
    <definedName name="const">#REF!</definedName>
    <definedName name="gam" localSheetId="1">S63_2!$N$11</definedName>
    <definedName name="gam" localSheetId="2">S63_3!$N$11</definedName>
    <definedName name="gam" localSheetId="3">S63_4!$M$11</definedName>
    <definedName name="gam">S63_1!$N$11</definedName>
    <definedName name="lookseason">#REF!</definedName>
    <definedName name="solver_adj" localSheetId="0" hidden="1">S63_1!$L$11:$N$11</definedName>
    <definedName name="solver_adj" localSheetId="1" hidden="1">S63_2!$L$11:$N$11</definedName>
    <definedName name="solver_adj" localSheetId="2" hidden="1">S63_3!$L$11:$N$11</definedName>
    <definedName name="solver_adj" localSheetId="3" hidden="1">S63_4!$K$11:$M$11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3</definedName>
    <definedName name="solver_eng" localSheetId="1" hidden="1">3</definedName>
    <definedName name="solver_eng" localSheetId="2" hidden="1">3</definedName>
    <definedName name="solver_eng" localSheetId="3" hidden="1">3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bd" localSheetId="0" hidden="1">2</definedName>
    <definedName name="solver_ibd" localSheetId="1" hidden="1">2</definedName>
    <definedName name="solver_ibd" localSheetId="2" hidden="1">2</definedName>
    <definedName name="solver_ibd" localSheetId="3" hidden="1">2</definedName>
    <definedName name="solver_itr" localSheetId="0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lhs1" localSheetId="0" hidden="1">S63_1!$L$11:$N$11</definedName>
    <definedName name="solver_lhs1" localSheetId="1" hidden="1">S63_2!$L$11:$N$11</definedName>
    <definedName name="solver_lhs1" localSheetId="2" hidden="1">S63_3!$L$11:$N$11</definedName>
    <definedName name="solver_lhs1" localSheetId="3" hidden="1">S63_4!$K$11:$M$11</definedName>
    <definedName name="solver_lhs2" localSheetId="0" hidden="1">S63_1!$L$11:$N$11</definedName>
    <definedName name="solver_lhs2" localSheetId="1" hidden="1">S63_2!$L$11:$N$11</definedName>
    <definedName name="solver_lhs2" localSheetId="2" hidden="1">S63_3!$L$11:$N$11</definedName>
    <definedName name="solver_lhs2" localSheetId="3" hidden="1">S63_4!$K$11:$M$11</definedName>
    <definedName name="solver_lin" localSheetId="0" hidden="1">2</definedName>
    <definedName name="solver_lin" localSheetId="1" hidden="1">2</definedName>
    <definedName name="solver_lin" localSheetId="2" hidden="1">2</definedName>
    <definedName name="solver_lin" localSheetId="3" hidden="1">2</definedName>
    <definedName name="solver_loc" localSheetId="0" hidden="1">1</definedName>
    <definedName name="solver_loc" localSheetId="1" hidden="1">1</definedName>
    <definedName name="solver_loc" localSheetId="2" hidden="1">1</definedName>
    <definedName name="solver_loc" localSheetId="3" hidden="1">1</definedName>
    <definedName name="solver_lva" localSheetId="0" hidden="1">2</definedName>
    <definedName name="solver_lva" localSheetId="1" hidden="1">2</definedName>
    <definedName name="solver_lva" localSheetId="2" hidden="1">2</definedName>
    <definedName name="solver_lva" localSheetId="3" hidden="1">2</definedName>
    <definedName name="solver_mip" localSheetId="0" hidden="1">1000</definedName>
    <definedName name="solver_mip" localSheetId="1" hidden="1">1000</definedName>
    <definedName name="solver_mip" localSheetId="2" hidden="1">1000</definedName>
    <definedName name="solver_mip" localSheetId="3" hidden="1">1000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neg" localSheetId="0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0" hidden="1">1000</definedName>
    <definedName name="solver_nod" localSheetId="1" hidden="1">1000</definedName>
    <definedName name="solver_nod" localSheetId="2" hidden="1">1000</definedName>
    <definedName name="solver_nod" localSheetId="3" hidden="1">1000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fx" localSheetId="0" hidden="1">2</definedName>
    <definedName name="solver_ofx" localSheetId="1" hidden="1">2</definedName>
    <definedName name="solver_ofx" localSheetId="2" hidden="1">2</definedName>
    <definedName name="solver_ofx" localSheetId="3" hidden="1">2</definedName>
    <definedName name="solver_opt" localSheetId="0" hidden="1">S63_1!$K$21</definedName>
    <definedName name="solver_opt" localSheetId="1" hidden="1">S63_2!$K$21</definedName>
    <definedName name="solver_opt" localSheetId="2" hidden="1">S63_3!$K$21</definedName>
    <definedName name="solver_opt" localSheetId="3" hidden="1">S63_4!$J$21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o" localSheetId="0" hidden="1">2</definedName>
    <definedName name="solver_pro" localSheetId="1" hidden="1">2</definedName>
    <definedName name="solver_pro" localSheetId="2" hidden="1">2</definedName>
    <definedName name="solver_pro" localSheetId="3" hidden="1">2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2" localSheetId="0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o" localSheetId="0" hidden="1">2</definedName>
    <definedName name="solver_reo" localSheetId="1" hidden="1">2</definedName>
    <definedName name="solver_reo" localSheetId="2" hidden="1">2</definedName>
    <definedName name="solver_reo" localSheetId="3" hidden="1">2</definedName>
    <definedName name="solver_rep" localSheetId="0" hidden="1">2</definedName>
    <definedName name="solver_rep" localSheetId="1" hidden="1">2</definedName>
    <definedName name="solver_rep" localSheetId="2" hidden="1">2</definedName>
    <definedName name="solver_rep" localSheetId="3" hidden="1">2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3" hidden="1">1</definedName>
    <definedName name="solver_rhs2" localSheetId="0" hidden="1">0</definedName>
    <definedName name="solver_rhs2" localSheetId="1" hidden="1">0</definedName>
    <definedName name="solver_rhs2" localSheetId="2" hidden="1">0</definedName>
    <definedName name="solver_rhs2" localSheetId="3" hidden="1">0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td" localSheetId="0" hidden="1">0</definedName>
    <definedName name="solver_std" localSheetId="1" hidden="1">0</definedName>
    <definedName name="solver_std" localSheetId="2" hidden="1">0</definedName>
    <definedName name="solver_std" localSheetId="3" hidden="1">0</definedName>
    <definedName name="solver_tim" localSheetId="0" hidden="1">100</definedName>
    <definedName name="solver_tim" localSheetId="1" hidden="1">100</definedName>
    <definedName name="solver_tim" localSheetId="2" hidden="1">100</definedName>
    <definedName name="solver_tim" localSheetId="3" hidden="1">100</definedName>
    <definedName name="solver_tol" localSheetId="0" hidden="1">0.0005</definedName>
    <definedName name="solver_tol" localSheetId="1" hidden="1">0.0005</definedName>
    <definedName name="solver_tol" localSheetId="2" hidden="1">0.0005</definedName>
    <definedName name="solver_tol" localSheetId="3" hidden="1">0.0005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tren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9" i="5" l="1"/>
  <c r="B73" i="5" s="1"/>
  <c r="B77" i="5" s="1"/>
  <c r="B81" i="5" s="1"/>
  <c r="B85" i="5" s="1"/>
  <c r="B89" i="5" s="1"/>
  <c r="B93" i="5" s="1"/>
  <c r="B97" i="5" s="1"/>
  <c r="B101" i="5" s="1"/>
  <c r="B105" i="5" s="1"/>
  <c r="B109" i="5" s="1"/>
  <c r="B113" i="5" s="1"/>
  <c r="B117" i="5" s="1"/>
  <c r="B121" i="5" s="1"/>
  <c r="B125" i="5" s="1"/>
  <c r="B68" i="5"/>
  <c r="B72" i="5" s="1"/>
  <c r="B76" i="5" s="1"/>
  <c r="B80" i="5" s="1"/>
  <c r="B84" i="5" s="1"/>
  <c r="B88" i="5" s="1"/>
  <c r="B92" i="5" s="1"/>
  <c r="B96" i="5" s="1"/>
  <c r="B100" i="5" s="1"/>
  <c r="B104" i="5" s="1"/>
  <c r="B108" i="5" s="1"/>
  <c r="B112" i="5" s="1"/>
  <c r="B116" i="5" s="1"/>
  <c r="B120" i="5" s="1"/>
  <c r="B124" i="5" s="1"/>
  <c r="B67" i="5"/>
  <c r="B71" i="5" s="1"/>
  <c r="B75" i="5" s="1"/>
  <c r="B79" i="5" s="1"/>
  <c r="B83" i="5" s="1"/>
  <c r="B87" i="5" s="1"/>
  <c r="B91" i="5" s="1"/>
  <c r="B95" i="5" s="1"/>
  <c r="B99" i="5" s="1"/>
  <c r="B103" i="5" s="1"/>
  <c r="B107" i="5" s="1"/>
  <c r="B111" i="5" s="1"/>
  <c r="B115" i="5" s="1"/>
  <c r="B119" i="5" s="1"/>
  <c r="B123" i="5" s="1"/>
  <c r="B66" i="5"/>
  <c r="B70" i="5" s="1"/>
  <c r="B74" i="5" s="1"/>
  <c r="B78" i="5" s="1"/>
  <c r="B82" i="5" s="1"/>
  <c r="B86" i="5" s="1"/>
  <c r="B90" i="5" s="1"/>
  <c r="B94" i="5" s="1"/>
  <c r="B98" i="5" s="1"/>
  <c r="B102" i="5" s="1"/>
  <c r="B106" i="5" s="1"/>
  <c r="B110" i="5" s="1"/>
  <c r="B114" i="5" s="1"/>
  <c r="B118" i="5" s="1"/>
  <c r="B122" i="5" s="1"/>
  <c r="K33" i="5"/>
  <c r="K32" i="5"/>
  <c r="K31" i="5"/>
  <c r="K30" i="5"/>
  <c r="N2" i="5"/>
  <c r="N3" i="5" s="1"/>
  <c r="F33" i="5" s="1"/>
  <c r="N1" i="5"/>
  <c r="E33" i="5" l="1"/>
  <c r="H34" i="5" l="1"/>
  <c r="G34" i="5"/>
  <c r="I34" i="5" s="1"/>
  <c r="J34" i="5" s="1"/>
  <c r="E34" i="5"/>
  <c r="K34" i="5" l="1"/>
  <c r="F34" i="5"/>
  <c r="H35" i="5" s="1"/>
  <c r="G35" i="5" l="1"/>
  <c r="I35" i="5" s="1"/>
  <c r="J35" i="5" s="1"/>
  <c r="E35" i="5"/>
  <c r="K35" i="5" l="1"/>
  <c r="F35" i="5"/>
  <c r="H36" i="5" s="1"/>
  <c r="G36" i="5" l="1"/>
  <c r="I36" i="5" s="1"/>
  <c r="J36" i="5" s="1"/>
  <c r="E36" i="5"/>
  <c r="F36" i="5" l="1"/>
  <c r="G37" i="5" s="1"/>
  <c r="K36" i="5"/>
  <c r="H37" i="5" l="1"/>
  <c r="I37" i="5" s="1"/>
  <c r="J37" i="5" s="1"/>
  <c r="E37" i="5"/>
  <c r="K37" i="5" l="1"/>
  <c r="F37" i="5"/>
  <c r="H38" i="5" s="1"/>
  <c r="G38" i="5" l="1"/>
  <c r="I38" i="5" s="1"/>
  <c r="J38" i="5" s="1"/>
  <c r="E38" i="5"/>
  <c r="K38" i="5" l="1"/>
  <c r="F38" i="5"/>
  <c r="H39" i="5" s="1"/>
  <c r="G39" i="5" l="1"/>
  <c r="I39" i="5" s="1"/>
  <c r="J39" i="5" s="1"/>
  <c r="E39" i="5"/>
  <c r="K39" i="5" l="1"/>
  <c r="F39" i="5"/>
  <c r="H40" i="5" s="1"/>
  <c r="G40" i="5" l="1"/>
  <c r="I40" i="5" s="1"/>
  <c r="J40" i="5" s="1"/>
  <c r="E40" i="5"/>
  <c r="K40" i="5" l="1"/>
  <c r="F40" i="5"/>
  <c r="H41" i="5" s="1"/>
  <c r="G41" i="5" l="1"/>
  <c r="I41" i="5" s="1"/>
  <c r="J41" i="5" s="1"/>
  <c r="E41" i="5"/>
  <c r="K41" i="5" l="1"/>
  <c r="F41" i="5"/>
  <c r="H42" i="5" s="1"/>
  <c r="G42" i="5" l="1"/>
  <c r="I42" i="5" s="1"/>
  <c r="J42" i="5" s="1"/>
  <c r="E42" i="5"/>
  <c r="K42" i="5" l="1"/>
  <c r="F42" i="5"/>
  <c r="H43" i="5" s="1"/>
  <c r="G43" i="5" l="1"/>
  <c r="I43" i="5" s="1"/>
  <c r="J43" i="5" s="1"/>
  <c r="E43" i="5"/>
  <c r="F43" i="5" l="1"/>
  <c r="G44" i="5" s="1"/>
  <c r="K43" i="5"/>
  <c r="H44" i="5" l="1"/>
  <c r="I44" i="5" s="1"/>
  <c r="J44" i="5" s="1"/>
  <c r="E44" i="5"/>
  <c r="K44" i="5" l="1"/>
  <c r="F44" i="5"/>
  <c r="H45" i="5" s="1"/>
  <c r="E45" i="5"/>
  <c r="G45" i="5" l="1"/>
  <c r="I45" i="5" s="1"/>
  <c r="J45" i="5" s="1"/>
  <c r="K45" i="5"/>
  <c r="F45" i="5"/>
  <c r="G46" i="5" s="1"/>
  <c r="E46" i="5" l="1"/>
  <c r="H46" i="5"/>
  <c r="I46" i="5" s="1"/>
  <c r="J46" i="5" s="1"/>
  <c r="K46" i="5" l="1"/>
  <c r="F46" i="5"/>
  <c r="H47" i="5" s="1"/>
  <c r="G47" i="5" l="1"/>
  <c r="I47" i="5" s="1"/>
  <c r="J47" i="5" s="1"/>
  <c r="E47" i="5"/>
  <c r="F47" i="5" l="1"/>
  <c r="G48" i="5" s="1"/>
  <c r="K47" i="5"/>
  <c r="H48" i="5" l="1"/>
  <c r="I48" i="5" s="1"/>
  <c r="J48" i="5" s="1"/>
  <c r="E48" i="5"/>
  <c r="K48" i="5" l="1"/>
  <c r="F48" i="5"/>
  <c r="H49" i="5" s="1"/>
  <c r="G49" i="5" l="1"/>
  <c r="I49" i="5" s="1"/>
  <c r="J49" i="5" s="1"/>
  <c r="E49" i="5"/>
  <c r="K49" i="5" l="1"/>
  <c r="F49" i="5"/>
  <c r="H50" i="5" s="1"/>
  <c r="G50" i="5" l="1"/>
  <c r="I50" i="5" s="1"/>
  <c r="J50" i="5" s="1"/>
  <c r="E50" i="5"/>
  <c r="K50" i="5" l="1"/>
  <c r="F50" i="5"/>
  <c r="H51" i="5" s="1"/>
  <c r="G51" i="5" l="1"/>
  <c r="I51" i="5" s="1"/>
  <c r="J51" i="5" s="1"/>
  <c r="E51" i="5"/>
  <c r="F51" i="5" l="1"/>
  <c r="G52" i="5" s="1"/>
  <c r="K51" i="5"/>
  <c r="H52" i="5" l="1"/>
  <c r="I52" i="5" s="1"/>
  <c r="J52" i="5" s="1"/>
  <c r="E52" i="5"/>
  <c r="K52" i="5" l="1"/>
  <c r="F52" i="5"/>
  <c r="H53" i="5" s="1"/>
  <c r="G53" i="5" l="1"/>
  <c r="I53" i="5" s="1"/>
  <c r="J53" i="5" s="1"/>
  <c r="E53" i="5"/>
  <c r="K53" i="5" l="1"/>
  <c r="F53" i="5"/>
  <c r="H54" i="5" s="1"/>
  <c r="G54" i="5" l="1"/>
  <c r="I54" i="5" s="1"/>
  <c r="J54" i="5" s="1"/>
  <c r="E54" i="5"/>
  <c r="K54" i="5" l="1"/>
  <c r="F54" i="5"/>
  <c r="H55" i="5" s="1"/>
  <c r="G55" i="5" l="1"/>
  <c r="I55" i="5" s="1"/>
  <c r="J55" i="5" s="1"/>
  <c r="E55" i="5"/>
  <c r="F55" i="5" l="1"/>
  <c r="G56" i="5" s="1"/>
  <c r="I56" i="5" s="1"/>
  <c r="J56" i="5" s="1"/>
  <c r="H56" i="5"/>
  <c r="K55" i="5"/>
  <c r="E56" i="5" l="1"/>
  <c r="K56" i="5" l="1"/>
  <c r="F56" i="5"/>
  <c r="H57" i="5" s="1"/>
  <c r="G57" i="5" l="1"/>
  <c r="I57" i="5" s="1"/>
  <c r="J57" i="5" s="1"/>
  <c r="E57" i="5"/>
  <c r="K57" i="5" l="1"/>
  <c r="F57" i="5"/>
  <c r="H58" i="5" s="1"/>
  <c r="G58" i="5" l="1"/>
  <c r="I58" i="5" s="1"/>
  <c r="J58" i="5" s="1"/>
  <c r="E58" i="5"/>
  <c r="K58" i="5" l="1"/>
  <c r="F58" i="5"/>
  <c r="H59" i="5" s="1"/>
  <c r="G59" i="5" l="1"/>
  <c r="I59" i="5" s="1"/>
  <c r="J59" i="5" s="1"/>
  <c r="E59" i="5"/>
  <c r="F59" i="5" l="1"/>
  <c r="G60" i="5" s="1"/>
  <c r="I60" i="5" s="1"/>
  <c r="J60" i="5" s="1"/>
  <c r="H60" i="5"/>
  <c r="K59" i="5"/>
  <c r="E60" i="5" l="1"/>
  <c r="K60" i="5" l="1"/>
  <c r="F60" i="5"/>
  <c r="H61" i="5" s="1"/>
  <c r="G61" i="5" l="1"/>
  <c r="I61" i="5" s="1"/>
  <c r="J61" i="5" s="1"/>
  <c r="E61" i="5"/>
  <c r="K61" i="5" l="1"/>
  <c r="F61" i="5"/>
  <c r="H62" i="5" s="1"/>
  <c r="G62" i="5" l="1"/>
  <c r="I62" i="5" s="1"/>
  <c r="J62" i="5" s="1"/>
  <c r="E62" i="5"/>
  <c r="K62" i="5" l="1"/>
  <c r="F62" i="5"/>
  <c r="H63" i="5" s="1"/>
  <c r="G63" i="5" l="1"/>
  <c r="I63" i="5" s="1"/>
  <c r="J63" i="5" s="1"/>
  <c r="E63" i="5"/>
  <c r="F63" i="5" l="1"/>
  <c r="G64" i="5" s="1"/>
  <c r="I64" i="5" s="1"/>
  <c r="J64" i="5" s="1"/>
  <c r="H64" i="5"/>
  <c r="K63" i="5"/>
  <c r="E64" i="5" l="1"/>
  <c r="K64" i="5" l="1"/>
  <c r="F64" i="5"/>
  <c r="H65" i="5" s="1"/>
  <c r="G65" i="5" l="1"/>
  <c r="I65" i="5" s="1"/>
  <c r="J65" i="5" s="1"/>
  <c r="E65" i="5"/>
  <c r="K65" i="5" l="1"/>
  <c r="F65" i="5"/>
  <c r="H66" i="5" s="1"/>
  <c r="G66" i="5" l="1"/>
  <c r="I66" i="5" s="1"/>
  <c r="J66" i="5" s="1"/>
  <c r="E66" i="5"/>
  <c r="K66" i="5" l="1"/>
  <c r="F66" i="5"/>
  <c r="H67" i="5" s="1"/>
  <c r="G67" i="5" l="1"/>
  <c r="I67" i="5" s="1"/>
  <c r="J67" i="5" s="1"/>
  <c r="E67" i="5"/>
  <c r="K67" i="5" l="1"/>
  <c r="F67" i="5"/>
  <c r="H68" i="5" s="1"/>
  <c r="G68" i="5" l="1"/>
  <c r="I68" i="5" s="1"/>
  <c r="J68" i="5" s="1"/>
  <c r="E68" i="5"/>
  <c r="K68" i="5" l="1"/>
  <c r="F68" i="5"/>
  <c r="H69" i="5" s="1"/>
  <c r="G69" i="5" l="1"/>
  <c r="I69" i="5" s="1"/>
  <c r="J69" i="5" s="1"/>
  <c r="E69" i="5"/>
  <c r="K69" i="5" l="1"/>
  <c r="F69" i="5"/>
  <c r="H70" i="5" s="1"/>
  <c r="G70" i="5" l="1"/>
  <c r="I70" i="5" s="1"/>
  <c r="J70" i="5" s="1"/>
  <c r="E70" i="5"/>
  <c r="K70" i="5" l="1"/>
  <c r="F70" i="5"/>
  <c r="H71" i="5" s="1"/>
  <c r="G71" i="5" l="1"/>
  <c r="I71" i="5" s="1"/>
  <c r="J71" i="5" s="1"/>
  <c r="E71" i="5"/>
  <c r="K71" i="5" l="1"/>
  <c r="F71" i="5"/>
  <c r="H72" i="5" s="1"/>
  <c r="G72" i="5" l="1"/>
  <c r="I72" i="5" s="1"/>
  <c r="J72" i="5" s="1"/>
  <c r="E72" i="5"/>
  <c r="K72" i="5" l="1"/>
  <c r="F72" i="5"/>
  <c r="H73" i="5" s="1"/>
  <c r="G73" i="5" l="1"/>
  <c r="I73" i="5" s="1"/>
  <c r="J73" i="5" s="1"/>
  <c r="E73" i="5"/>
  <c r="K73" i="5" l="1"/>
  <c r="F73" i="5"/>
  <c r="H74" i="5" s="1"/>
  <c r="G74" i="5" l="1"/>
  <c r="I74" i="5" s="1"/>
  <c r="J74" i="5" s="1"/>
  <c r="E74" i="5"/>
  <c r="K74" i="5" l="1"/>
  <c r="F74" i="5"/>
  <c r="H75" i="5" s="1"/>
  <c r="G75" i="5" l="1"/>
  <c r="I75" i="5" s="1"/>
  <c r="J75" i="5" s="1"/>
  <c r="E75" i="5"/>
  <c r="K75" i="5" l="1"/>
  <c r="F75" i="5"/>
  <c r="H76" i="5" s="1"/>
  <c r="G76" i="5" l="1"/>
  <c r="I76" i="5" s="1"/>
  <c r="J76" i="5" s="1"/>
  <c r="E76" i="5"/>
  <c r="K76" i="5" l="1"/>
  <c r="F76" i="5"/>
  <c r="H77" i="5" s="1"/>
  <c r="G77" i="5" l="1"/>
  <c r="I77" i="5" s="1"/>
  <c r="J77" i="5" s="1"/>
  <c r="E77" i="5"/>
  <c r="K77" i="5" l="1"/>
  <c r="F77" i="5"/>
  <c r="H78" i="5" s="1"/>
  <c r="G78" i="5" l="1"/>
  <c r="I78" i="5" s="1"/>
  <c r="J78" i="5" s="1"/>
  <c r="E78" i="5"/>
  <c r="K78" i="5" l="1"/>
  <c r="F78" i="5"/>
  <c r="H79" i="5" s="1"/>
  <c r="G79" i="5" l="1"/>
  <c r="I79" i="5" s="1"/>
  <c r="J79" i="5" s="1"/>
  <c r="E79" i="5"/>
  <c r="K79" i="5" l="1"/>
  <c r="F79" i="5"/>
  <c r="H80" i="5" s="1"/>
  <c r="G80" i="5" l="1"/>
  <c r="I80" i="5" s="1"/>
  <c r="J80" i="5" s="1"/>
  <c r="E80" i="5"/>
  <c r="K80" i="5" l="1"/>
  <c r="F80" i="5"/>
  <c r="H81" i="5" s="1"/>
  <c r="G81" i="5" l="1"/>
  <c r="I81" i="5" s="1"/>
  <c r="J81" i="5" s="1"/>
  <c r="E81" i="5"/>
  <c r="B71" i="4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B119" i="4" s="1"/>
  <c r="B123" i="4" s="1"/>
  <c r="B69" i="4"/>
  <c r="B73" i="4" s="1"/>
  <c r="B77" i="4" s="1"/>
  <c r="B81" i="4" s="1"/>
  <c r="B85" i="4" s="1"/>
  <c r="B89" i="4" s="1"/>
  <c r="B93" i="4" s="1"/>
  <c r="B97" i="4" s="1"/>
  <c r="B101" i="4" s="1"/>
  <c r="B105" i="4" s="1"/>
  <c r="B109" i="4" s="1"/>
  <c r="B113" i="4" s="1"/>
  <c r="B117" i="4" s="1"/>
  <c r="B121" i="4" s="1"/>
  <c r="B125" i="4" s="1"/>
  <c r="B68" i="4"/>
  <c r="B72" i="4" s="1"/>
  <c r="B76" i="4" s="1"/>
  <c r="B80" i="4" s="1"/>
  <c r="B84" i="4" s="1"/>
  <c r="B88" i="4" s="1"/>
  <c r="B92" i="4" s="1"/>
  <c r="B96" i="4" s="1"/>
  <c r="B100" i="4" s="1"/>
  <c r="B104" i="4" s="1"/>
  <c r="B108" i="4" s="1"/>
  <c r="B112" i="4" s="1"/>
  <c r="B116" i="4" s="1"/>
  <c r="B120" i="4" s="1"/>
  <c r="B124" i="4" s="1"/>
  <c r="B67" i="4"/>
  <c r="B66" i="4"/>
  <c r="B70" i="4" s="1"/>
  <c r="B74" i="4" s="1"/>
  <c r="B78" i="4" s="1"/>
  <c r="B82" i="4" s="1"/>
  <c r="B86" i="4" s="1"/>
  <c r="B90" i="4" s="1"/>
  <c r="B94" i="4" s="1"/>
  <c r="B98" i="4" s="1"/>
  <c r="B102" i="4" s="1"/>
  <c r="B106" i="4" s="1"/>
  <c r="B110" i="4" s="1"/>
  <c r="B114" i="4" s="1"/>
  <c r="B118" i="4" s="1"/>
  <c r="B122" i="4" s="1"/>
  <c r="I34" i="4"/>
  <c r="L33" i="4"/>
  <c r="E33" i="4"/>
  <c r="L32" i="4"/>
  <c r="L31" i="4"/>
  <c r="L30" i="4"/>
  <c r="O3" i="4"/>
  <c r="F33" i="4" s="1"/>
  <c r="E34" i="4" s="1"/>
  <c r="O2" i="4"/>
  <c r="O1" i="4"/>
  <c r="K81" i="5" l="1"/>
  <c r="F81" i="5"/>
  <c r="H82" i="5" s="1"/>
  <c r="L34" i="4"/>
  <c r="F34" i="4"/>
  <c r="H35" i="4" s="1"/>
  <c r="I35" i="4"/>
  <c r="H34" i="4"/>
  <c r="J34" i="4"/>
  <c r="G34" i="4"/>
  <c r="K34" i="4" s="1"/>
  <c r="G82" i="5" l="1"/>
  <c r="I82" i="5" s="1"/>
  <c r="J82" i="5" s="1"/>
  <c r="E35" i="4"/>
  <c r="L35" i="4" s="1"/>
  <c r="E82" i="5"/>
  <c r="G35" i="4"/>
  <c r="K35" i="4" s="1"/>
  <c r="K82" i="5" l="1"/>
  <c r="F82" i="5"/>
  <c r="H83" i="5" s="1"/>
  <c r="F35" i="4"/>
  <c r="H36" i="4" s="1"/>
  <c r="E36" i="4"/>
  <c r="I36" i="4"/>
  <c r="J35" i="4"/>
  <c r="G36" i="4"/>
  <c r="K36" i="4" s="1"/>
  <c r="G83" i="5" l="1"/>
  <c r="I83" i="5" s="1"/>
  <c r="J83" i="5" s="1"/>
  <c r="E83" i="5"/>
  <c r="L36" i="4"/>
  <c r="I37" i="4" s="1"/>
  <c r="F36" i="4"/>
  <c r="H37" i="4" s="1"/>
  <c r="E37" i="4"/>
  <c r="K83" i="5" l="1"/>
  <c r="F83" i="5"/>
  <c r="H84" i="5" s="1"/>
  <c r="G84" i="5"/>
  <c r="G37" i="4"/>
  <c r="K37" i="4" s="1"/>
  <c r="J36" i="4"/>
  <c r="L37" i="4"/>
  <c r="I38" i="4" s="1"/>
  <c r="F37" i="4"/>
  <c r="G38" i="4" s="1"/>
  <c r="K38" i="4" s="1"/>
  <c r="I84" i="5" l="1"/>
  <c r="J84" i="5" s="1"/>
  <c r="E84" i="5"/>
  <c r="J37" i="4"/>
  <c r="H38" i="4"/>
  <c r="E38" i="4"/>
  <c r="K84" i="5" l="1"/>
  <c r="F84" i="5"/>
  <c r="G85" i="5" s="1"/>
  <c r="I85" i="5" s="1"/>
  <c r="J85" i="5" s="1"/>
  <c r="H85" i="5"/>
  <c r="L38" i="4"/>
  <c r="F38" i="4"/>
  <c r="H39" i="4" s="1"/>
  <c r="E85" i="5" l="1"/>
  <c r="E39" i="4"/>
  <c r="I39" i="4"/>
  <c r="J38" i="4"/>
  <c r="G39" i="4"/>
  <c r="K39" i="4" s="1"/>
  <c r="K85" i="5" l="1"/>
  <c r="F85" i="5"/>
  <c r="G86" i="5" s="1"/>
  <c r="I86" i="5" s="1"/>
  <c r="J86" i="5" s="1"/>
  <c r="H86" i="5"/>
  <c r="L39" i="4"/>
  <c r="F39" i="4"/>
  <c r="H40" i="4" s="1"/>
  <c r="G40" i="4" l="1"/>
  <c r="K40" i="4" s="1"/>
  <c r="E40" i="4"/>
  <c r="L40" i="4" s="1"/>
  <c r="E86" i="5"/>
  <c r="F40" i="4"/>
  <c r="H41" i="4" s="1"/>
  <c r="E41" i="4"/>
  <c r="J39" i="4"/>
  <c r="I40" i="4"/>
  <c r="K86" i="5" l="1"/>
  <c r="F86" i="5"/>
  <c r="G87" i="5" s="1"/>
  <c r="I87" i="5" s="1"/>
  <c r="J87" i="5" s="1"/>
  <c r="H87" i="5"/>
  <c r="G41" i="4"/>
  <c r="K41" i="4" s="1"/>
  <c r="J40" i="4"/>
  <c r="H42" i="4"/>
  <c r="L41" i="4"/>
  <c r="F41" i="4"/>
  <c r="E42" i="4" s="1"/>
  <c r="G42" i="4"/>
  <c r="K42" i="4" s="1"/>
  <c r="I41" i="4"/>
  <c r="E87" i="5" l="1"/>
  <c r="J41" i="4"/>
  <c r="I42" i="4"/>
  <c r="L42" i="4"/>
  <c r="F42" i="4"/>
  <c r="I43" i="4" s="1"/>
  <c r="K87" i="5" l="1"/>
  <c r="F87" i="5"/>
  <c r="G88" i="5" s="1"/>
  <c r="I88" i="5" s="1"/>
  <c r="J88" i="5" s="1"/>
  <c r="H88" i="5"/>
  <c r="H43" i="4"/>
  <c r="E43" i="4"/>
  <c r="G43" i="4"/>
  <c r="K43" i="4" s="1"/>
  <c r="J42" i="4"/>
  <c r="E88" i="5" l="1"/>
  <c r="L43" i="4"/>
  <c r="F43" i="4"/>
  <c r="H44" i="4" s="1"/>
  <c r="K88" i="5" l="1"/>
  <c r="F88" i="5"/>
  <c r="G89" i="5" s="1"/>
  <c r="I44" i="4"/>
  <c r="E44" i="4"/>
  <c r="J43" i="4"/>
  <c r="G44" i="4"/>
  <c r="K44" i="4" s="1"/>
  <c r="H89" i="5" l="1"/>
  <c r="I89" i="5" s="1"/>
  <c r="J89" i="5" s="1"/>
  <c r="E89" i="5"/>
  <c r="L44" i="4"/>
  <c r="F44" i="4"/>
  <c r="H45" i="4" s="1"/>
  <c r="E45" i="4"/>
  <c r="K89" i="5" l="1"/>
  <c r="F89" i="5"/>
  <c r="G90" i="5" s="1"/>
  <c r="G45" i="4"/>
  <c r="K45" i="4" s="1"/>
  <c r="J44" i="4"/>
  <c r="L45" i="4"/>
  <c r="F45" i="4"/>
  <c r="G46" i="4" s="1"/>
  <c r="K46" i="4" s="1"/>
  <c r="I45" i="4"/>
  <c r="H90" i="5" l="1"/>
  <c r="I90" i="5" s="1"/>
  <c r="J90" i="5" s="1"/>
  <c r="E90" i="5"/>
  <c r="J45" i="4"/>
  <c r="I46" i="4"/>
  <c r="H46" i="4"/>
  <c r="E46" i="4"/>
  <c r="K90" i="5" l="1"/>
  <c r="F90" i="5"/>
  <c r="G91" i="5" s="1"/>
  <c r="I91" i="5" s="1"/>
  <c r="J91" i="5" s="1"/>
  <c r="H91" i="5"/>
  <c r="L46" i="4"/>
  <c r="F46" i="4"/>
  <c r="H47" i="4" s="1"/>
  <c r="G47" i="4" l="1"/>
  <c r="K47" i="4" s="1"/>
  <c r="E47" i="4"/>
  <c r="L47" i="4" s="1"/>
  <c r="E91" i="5"/>
  <c r="F47" i="4"/>
  <c r="H48" i="4" s="1"/>
  <c r="E48" i="4"/>
  <c r="J46" i="4"/>
  <c r="I47" i="4"/>
  <c r="K91" i="5" l="1"/>
  <c r="F91" i="5"/>
  <c r="G92" i="5" s="1"/>
  <c r="I92" i="5" s="1"/>
  <c r="J92" i="5" s="1"/>
  <c r="H92" i="5"/>
  <c r="G48" i="4"/>
  <c r="K48" i="4" s="1"/>
  <c r="J47" i="4"/>
  <c r="L48" i="4"/>
  <c r="I49" i="4" s="1"/>
  <c r="F48" i="4"/>
  <c r="E49" i="4" s="1"/>
  <c r="G49" i="4"/>
  <c r="K49" i="4" s="1"/>
  <c r="I48" i="4"/>
  <c r="E92" i="5" l="1"/>
  <c r="H49" i="4"/>
  <c r="J48" i="4"/>
  <c r="L49" i="4"/>
  <c r="F49" i="4"/>
  <c r="I50" i="4" s="1"/>
  <c r="J49" i="4"/>
  <c r="K92" i="5" l="1"/>
  <c r="F92" i="5"/>
  <c r="G93" i="5" s="1"/>
  <c r="E50" i="4"/>
  <c r="G50" i="4"/>
  <c r="K50" i="4" s="1"/>
  <c r="H50" i="4"/>
  <c r="H93" i="5" l="1"/>
  <c r="I93" i="5" s="1"/>
  <c r="J93" i="5" s="1"/>
  <c r="E93" i="5"/>
  <c r="L50" i="4"/>
  <c r="F50" i="4"/>
  <c r="H51" i="4" s="1"/>
  <c r="E51" i="4"/>
  <c r="K93" i="5" l="1"/>
  <c r="F93" i="5"/>
  <c r="G94" i="5" s="1"/>
  <c r="I94" i="5" s="1"/>
  <c r="J94" i="5" s="1"/>
  <c r="H94" i="5"/>
  <c r="G51" i="4"/>
  <c r="K51" i="4" s="1"/>
  <c r="L51" i="4"/>
  <c r="G52" i="4"/>
  <c r="K52" i="4" s="1"/>
  <c r="F51" i="4"/>
  <c r="H52" i="4" s="1"/>
  <c r="E52" i="4"/>
  <c r="J50" i="4"/>
  <c r="I51" i="4"/>
  <c r="E94" i="5" l="1"/>
  <c r="J51" i="4"/>
  <c r="L52" i="4"/>
  <c r="F52" i="4"/>
  <c r="E53" i="4" s="1"/>
  <c r="I52" i="4"/>
  <c r="K94" i="5" l="1"/>
  <c r="F94" i="5"/>
  <c r="G95" i="5" s="1"/>
  <c r="I95" i="5" s="1"/>
  <c r="J95" i="5" s="1"/>
  <c r="H95" i="5"/>
  <c r="H53" i="4"/>
  <c r="G53" i="4"/>
  <c r="K53" i="4" s="1"/>
  <c r="I53" i="4"/>
  <c r="J52" i="4"/>
  <c r="L53" i="4"/>
  <c r="F53" i="4"/>
  <c r="E95" i="5" l="1"/>
  <c r="J53" i="4"/>
  <c r="I54" i="4"/>
  <c r="H54" i="4"/>
  <c r="G54" i="4"/>
  <c r="K54" i="4" s="1"/>
  <c r="E54" i="4"/>
  <c r="K95" i="5" l="1"/>
  <c r="F95" i="5"/>
  <c r="G96" i="5" s="1"/>
  <c r="L54" i="4"/>
  <c r="F54" i="4"/>
  <c r="H55" i="4" s="1"/>
  <c r="G55" i="4" l="1"/>
  <c r="K55" i="4" s="1"/>
  <c r="H96" i="5"/>
  <c r="I96" i="5" s="1"/>
  <c r="J96" i="5" s="1"/>
  <c r="E55" i="4"/>
  <c r="E96" i="5"/>
  <c r="L55" i="4"/>
  <c r="G56" i="4"/>
  <c r="K56" i="4" s="1"/>
  <c r="F55" i="4"/>
  <c r="H56" i="4" s="1"/>
  <c r="E56" i="4"/>
  <c r="J54" i="4"/>
  <c r="I55" i="4"/>
  <c r="K96" i="5" l="1"/>
  <c r="F96" i="5"/>
  <c r="G97" i="5" s="1"/>
  <c r="J55" i="4"/>
  <c r="L56" i="4"/>
  <c r="F56" i="4"/>
  <c r="E57" i="4" s="1"/>
  <c r="I56" i="4"/>
  <c r="H97" i="5" l="1"/>
  <c r="I97" i="5" s="1"/>
  <c r="J97" i="5" s="1"/>
  <c r="I57" i="4"/>
  <c r="E97" i="5"/>
  <c r="J56" i="4"/>
  <c r="L57" i="4"/>
  <c r="F57" i="4"/>
  <c r="G58" i="4" s="1"/>
  <c r="K58" i="4" s="1"/>
  <c r="H57" i="4"/>
  <c r="G57" i="4"/>
  <c r="K57" i="4" s="1"/>
  <c r="E58" i="4" l="1"/>
  <c r="K97" i="5"/>
  <c r="F97" i="5"/>
  <c r="H98" i="5" s="1"/>
  <c r="H58" i="4"/>
  <c r="J58" i="4"/>
  <c r="L58" i="4"/>
  <c r="F58" i="4"/>
  <c r="I59" i="4" s="1"/>
  <c r="I58" i="4"/>
  <c r="J57" i="4"/>
  <c r="E98" i="5" l="1"/>
  <c r="G98" i="5"/>
  <c r="I98" i="5" s="1"/>
  <c r="J98" i="5" s="1"/>
  <c r="G59" i="4"/>
  <c r="K59" i="4" s="1"/>
  <c r="E59" i="4"/>
  <c r="H59" i="4"/>
  <c r="K98" i="5" l="1"/>
  <c r="F98" i="5"/>
  <c r="G99" i="5" s="1"/>
  <c r="L59" i="4"/>
  <c r="F59" i="4"/>
  <c r="H60" i="4" s="1"/>
  <c r="G60" i="4" l="1"/>
  <c r="K60" i="4" s="1"/>
  <c r="H99" i="5"/>
  <c r="I99" i="5" s="1"/>
  <c r="J99" i="5" s="1"/>
  <c r="I60" i="4"/>
  <c r="E60" i="4"/>
  <c r="E99" i="5"/>
  <c r="L60" i="4"/>
  <c r="F60" i="4"/>
  <c r="H61" i="4" s="1"/>
  <c r="E61" i="4"/>
  <c r="J59" i="4"/>
  <c r="K99" i="5" l="1"/>
  <c r="F99" i="5"/>
  <c r="G100" i="5" s="1"/>
  <c r="I100" i="5" s="1"/>
  <c r="J100" i="5" s="1"/>
  <c r="H100" i="5"/>
  <c r="G61" i="4"/>
  <c r="K61" i="4" s="1"/>
  <c r="J60" i="4"/>
  <c r="L61" i="4"/>
  <c r="I62" i="4" s="1"/>
  <c r="F61" i="4"/>
  <c r="E62" i="4" s="1"/>
  <c r="I61" i="4"/>
  <c r="E100" i="5" l="1"/>
  <c r="J61" i="4"/>
  <c r="H62" i="4"/>
  <c r="L62" i="4"/>
  <c r="F62" i="4"/>
  <c r="I63" i="4" s="1"/>
  <c r="J62" i="4"/>
  <c r="G62" i="4"/>
  <c r="K62" i="4" s="1"/>
  <c r="K100" i="5" l="1"/>
  <c r="F100" i="5"/>
  <c r="G101" i="5" s="1"/>
  <c r="E63" i="4"/>
  <c r="G63" i="4"/>
  <c r="K63" i="4" s="1"/>
  <c r="H63" i="4"/>
  <c r="H101" i="5" l="1"/>
  <c r="I101" i="5" s="1"/>
  <c r="J101" i="5" s="1"/>
  <c r="E101" i="5"/>
  <c r="L63" i="4"/>
  <c r="F63" i="4"/>
  <c r="H64" i="4" s="1"/>
  <c r="E64" i="4"/>
  <c r="K101" i="5" l="1"/>
  <c r="F101" i="5"/>
  <c r="G102" i="5" s="1"/>
  <c r="I102" i="5" s="1"/>
  <c r="J102" i="5" s="1"/>
  <c r="H102" i="5"/>
  <c r="G64" i="4"/>
  <c r="K64" i="4" s="1"/>
  <c r="J63" i="4"/>
  <c r="L64" i="4"/>
  <c r="I65" i="4" s="1"/>
  <c r="F64" i="4"/>
  <c r="G65" i="4" s="1"/>
  <c r="K65" i="4" s="1"/>
  <c r="I64" i="4"/>
  <c r="E102" i="5" l="1"/>
  <c r="J64" i="4"/>
  <c r="H65" i="4"/>
  <c r="E65" i="4"/>
  <c r="K102" i="5" l="1"/>
  <c r="F102" i="5"/>
  <c r="G103" i="5" s="1"/>
  <c r="I103" i="5" s="1"/>
  <c r="J103" i="5" s="1"/>
  <c r="H103" i="5"/>
  <c r="L65" i="4"/>
  <c r="F65" i="4"/>
  <c r="G66" i="4" s="1"/>
  <c r="K66" i="4" s="1"/>
  <c r="H66" i="4"/>
  <c r="I66" i="4" l="1"/>
  <c r="E66" i="4"/>
  <c r="L66" i="4" s="1"/>
  <c r="E103" i="5"/>
  <c r="J65" i="4"/>
  <c r="F66" i="4" l="1"/>
  <c r="K103" i="5"/>
  <c r="F103" i="5"/>
  <c r="H104" i="5" s="1"/>
  <c r="E67" i="4"/>
  <c r="L67" i="4" s="1"/>
  <c r="J66" i="4"/>
  <c r="I67" i="4"/>
  <c r="E104" i="5" l="1"/>
  <c r="G104" i="5"/>
  <c r="I104" i="5" s="1"/>
  <c r="J104" i="5" s="1"/>
  <c r="F67" i="4"/>
  <c r="G68" i="4" s="1"/>
  <c r="K68" i="4" s="1"/>
  <c r="G67" i="4"/>
  <c r="K67" i="4" s="1"/>
  <c r="H67" i="4"/>
  <c r="J67" i="4"/>
  <c r="G105" i="5" l="1"/>
  <c r="I105" i="5" s="1"/>
  <c r="J105" i="5" s="1"/>
  <c r="K104" i="5"/>
  <c r="F104" i="5"/>
  <c r="H105" i="5"/>
  <c r="E105" i="5"/>
  <c r="E68" i="4"/>
  <c r="H68" i="4"/>
  <c r="I68" i="4"/>
  <c r="K105" i="5" l="1"/>
  <c r="F105" i="5"/>
  <c r="G106" i="5" s="1"/>
  <c r="L68" i="4"/>
  <c r="J68" i="4" s="1"/>
  <c r="F68" i="4"/>
  <c r="H106" i="5" l="1"/>
  <c r="I106" i="5" s="1"/>
  <c r="J106" i="5" s="1"/>
  <c r="H69" i="4"/>
  <c r="I69" i="4"/>
  <c r="E69" i="4"/>
  <c r="G69" i="4"/>
  <c r="K69" i="4" s="1"/>
  <c r="E106" i="5"/>
  <c r="K106" i="5" l="1"/>
  <c r="F106" i="5"/>
  <c r="G107" i="5" s="1"/>
  <c r="I107" i="5" s="1"/>
  <c r="J107" i="5" s="1"/>
  <c r="H107" i="5"/>
  <c r="L69" i="4"/>
  <c r="J69" i="4" s="1"/>
  <c r="F69" i="4"/>
  <c r="E70" i="4"/>
  <c r="H70" i="4" l="1"/>
  <c r="I70" i="4"/>
  <c r="G70" i="4"/>
  <c r="K70" i="4" s="1"/>
  <c r="F70" i="4"/>
  <c r="G71" i="4"/>
  <c r="K71" i="4" s="1"/>
  <c r="L70" i="4"/>
  <c r="J70" i="4" s="1"/>
  <c r="E71" i="4"/>
  <c r="F71" i="4" s="1"/>
  <c r="E107" i="5"/>
  <c r="L71" i="4"/>
  <c r="K107" i="5" l="1"/>
  <c r="F107" i="5"/>
  <c r="G108" i="5" s="1"/>
  <c r="I71" i="4"/>
  <c r="H71" i="4"/>
  <c r="E72" i="4"/>
  <c r="J71" i="4"/>
  <c r="G72" i="4"/>
  <c r="K72" i="4" s="1"/>
  <c r="I72" i="4"/>
  <c r="H72" i="4"/>
  <c r="H108" i="5" l="1"/>
  <c r="I108" i="5" s="1"/>
  <c r="J108" i="5" s="1"/>
  <c r="E108" i="5"/>
  <c r="F72" i="4"/>
  <c r="H73" i="4" s="1"/>
  <c r="L72" i="4"/>
  <c r="G73" i="4"/>
  <c r="K73" i="4" s="1"/>
  <c r="E73" i="4"/>
  <c r="K108" i="5" l="1"/>
  <c r="F108" i="5"/>
  <c r="G109" i="5" s="1"/>
  <c r="I73" i="4"/>
  <c r="L73" i="4"/>
  <c r="F73" i="4"/>
  <c r="H74" i="4" s="1"/>
  <c r="J72" i="4"/>
  <c r="I109" i="5" l="1"/>
  <c r="J109" i="5" s="1"/>
  <c r="H109" i="5"/>
  <c r="E74" i="4"/>
  <c r="L74" i="4" s="1"/>
  <c r="E109" i="5"/>
  <c r="F74" i="4"/>
  <c r="E75" i="4" s="1"/>
  <c r="G74" i="4"/>
  <c r="K74" i="4" s="1"/>
  <c r="J73" i="4"/>
  <c r="I74" i="4"/>
  <c r="I75" i="4" l="1"/>
  <c r="K109" i="5"/>
  <c r="F109" i="5"/>
  <c r="H110" i="5" s="1"/>
  <c r="J74" i="4"/>
  <c r="F75" i="4"/>
  <c r="E76" i="4" s="1"/>
  <c r="L75" i="4"/>
  <c r="H75" i="4"/>
  <c r="G75" i="4"/>
  <c r="K75" i="4" s="1"/>
  <c r="G76" i="4" l="1"/>
  <c r="K76" i="4" s="1"/>
  <c r="E110" i="5"/>
  <c r="G110" i="5"/>
  <c r="I110" i="5" s="1"/>
  <c r="J110" i="5" s="1"/>
  <c r="H76" i="4"/>
  <c r="J75" i="4"/>
  <c r="I76" i="4"/>
  <c r="F76" i="4"/>
  <c r="H77" i="4" s="1"/>
  <c r="L76" i="4"/>
  <c r="E77" i="4"/>
  <c r="K110" i="5" l="1"/>
  <c r="F110" i="5"/>
  <c r="G111" i="5" s="1"/>
  <c r="I111" i="5" s="1"/>
  <c r="J111" i="5" s="1"/>
  <c r="H111" i="5"/>
  <c r="G77" i="4"/>
  <c r="K77" i="4" s="1"/>
  <c r="J76" i="4"/>
  <c r="I77" i="4"/>
  <c r="L77" i="4"/>
  <c r="F77" i="4"/>
  <c r="G78" i="4" s="1"/>
  <c r="K78" i="4" s="1"/>
  <c r="E111" i="5" l="1"/>
  <c r="H78" i="4"/>
  <c r="J77" i="4"/>
  <c r="E78" i="4"/>
  <c r="I78" i="4"/>
  <c r="K111" i="5" l="1"/>
  <c r="F111" i="5"/>
  <c r="G112" i="5" s="1"/>
  <c r="L78" i="4"/>
  <c r="F78" i="4"/>
  <c r="G79" i="4" s="1"/>
  <c r="K79" i="4" s="1"/>
  <c r="H112" i="5" l="1"/>
  <c r="I112" i="5" s="1"/>
  <c r="J112" i="5" s="1"/>
  <c r="E112" i="5"/>
  <c r="E79" i="4"/>
  <c r="H79" i="4"/>
  <c r="J78" i="4"/>
  <c r="I79" i="4"/>
  <c r="K112" i="5" l="1"/>
  <c r="F112" i="5"/>
  <c r="G113" i="5" s="1"/>
  <c r="F79" i="4"/>
  <c r="L79" i="4"/>
  <c r="H113" i="5" l="1"/>
  <c r="I113" i="5" s="1"/>
  <c r="J113" i="5" s="1"/>
  <c r="E113" i="5"/>
  <c r="E80" i="4"/>
  <c r="J79" i="4"/>
  <c r="G80" i="4"/>
  <c r="K80" i="4" s="1"/>
  <c r="I80" i="4"/>
  <c r="H80" i="4"/>
  <c r="K113" i="5" l="1"/>
  <c r="F113" i="5"/>
  <c r="G114" i="5" s="1"/>
  <c r="I114" i="5" s="1"/>
  <c r="J114" i="5" s="1"/>
  <c r="H114" i="5"/>
  <c r="F80" i="4"/>
  <c r="H81" i="4"/>
  <c r="L80" i="4"/>
  <c r="E81" i="4"/>
  <c r="I81" i="4" l="1"/>
  <c r="G81" i="4"/>
  <c r="K81" i="4" s="1"/>
  <c r="E114" i="5"/>
  <c r="J80" i="4"/>
  <c r="L81" i="4"/>
  <c r="F81" i="4"/>
  <c r="E82" i="4" s="1"/>
  <c r="J81" i="4"/>
  <c r="K114" i="5" l="1"/>
  <c r="F114" i="5"/>
  <c r="G115" i="5" s="1"/>
  <c r="I115" i="5" s="1"/>
  <c r="J115" i="5" s="1"/>
  <c r="H115" i="5"/>
  <c r="L82" i="4"/>
  <c r="F82" i="4"/>
  <c r="G83" i="4" s="1"/>
  <c r="K83" i="4" s="1"/>
  <c r="H82" i="4"/>
  <c r="I82" i="4"/>
  <c r="J82" i="4"/>
  <c r="G82" i="4"/>
  <c r="K82" i="4" s="1"/>
  <c r="E115" i="5" l="1"/>
  <c r="E83" i="4"/>
  <c r="I83" i="4"/>
  <c r="H83" i="4"/>
  <c r="K115" i="5" l="1"/>
  <c r="F115" i="5"/>
  <c r="G116" i="5" s="1"/>
  <c r="I116" i="5" s="1"/>
  <c r="J116" i="5" s="1"/>
  <c r="H116" i="5"/>
  <c r="F83" i="4"/>
  <c r="L83" i="4"/>
  <c r="E116" i="5" l="1"/>
  <c r="H84" i="4"/>
  <c r="E84" i="4"/>
  <c r="J83" i="4"/>
  <c r="I84" i="4"/>
  <c r="G84" i="4"/>
  <c r="K84" i="4" s="1"/>
  <c r="K116" i="5" l="1"/>
  <c r="F116" i="5"/>
  <c r="G117" i="5" s="1"/>
  <c r="I117" i="5" s="1"/>
  <c r="J117" i="5" s="1"/>
  <c r="H117" i="5"/>
  <c r="F84" i="4"/>
  <c r="I85" i="4" s="1"/>
  <c r="L84" i="4"/>
  <c r="E117" i="5" l="1"/>
  <c r="G85" i="4"/>
  <c r="K85" i="4" s="1"/>
  <c r="H85" i="4"/>
  <c r="E85" i="4"/>
  <c r="J84" i="4"/>
  <c r="K117" i="5" l="1"/>
  <c r="F117" i="5"/>
  <c r="G118" i="5" s="1"/>
  <c r="I118" i="5" s="1"/>
  <c r="J118" i="5" s="1"/>
  <c r="H118" i="5"/>
  <c r="L85" i="4"/>
  <c r="F85" i="4"/>
  <c r="H86" i="4" s="1"/>
  <c r="E118" i="5" l="1"/>
  <c r="E86" i="4"/>
  <c r="J85" i="4"/>
  <c r="I86" i="4"/>
  <c r="G86" i="4"/>
  <c r="K86" i="4" s="1"/>
  <c r="K118" i="5" l="1"/>
  <c r="F118" i="5"/>
  <c r="G119" i="5" s="1"/>
  <c r="I119" i="5" s="1"/>
  <c r="J119" i="5" s="1"/>
  <c r="H119" i="5"/>
  <c r="L86" i="4"/>
  <c r="F86" i="4"/>
  <c r="G87" i="4" s="1"/>
  <c r="K87" i="4" s="1"/>
  <c r="E119" i="5" l="1"/>
  <c r="E87" i="4"/>
  <c r="H87" i="4"/>
  <c r="J86" i="4"/>
  <c r="I87" i="4"/>
  <c r="K119" i="5" l="1"/>
  <c r="F119" i="5"/>
  <c r="G120" i="5" s="1"/>
  <c r="I120" i="5" s="1"/>
  <c r="J120" i="5" s="1"/>
  <c r="H120" i="5"/>
  <c r="F87" i="4"/>
  <c r="L87" i="4"/>
  <c r="I88" i="4" l="1"/>
  <c r="E120" i="5"/>
  <c r="G88" i="4"/>
  <c r="K88" i="4" s="1"/>
  <c r="J87" i="4"/>
  <c r="E88" i="4"/>
  <c r="H88" i="4"/>
  <c r="K120" i="5" l="1"/>
  <c r="F120" i="5"/>
  <c r="G121" i="5" s="1"/>
  <c r="I121" i="5" s="1"/>
  <c r="J121" i="5" s="1"/>
  <c r="H121" i="5"/>
  <c r="F88" i="4"/>
  <c r="H89" i="4" s="1"/>
  <c r="L88" i="4"/>
  <c r="E121" i="5" l="1"/>
  <c r="J88" i="4"/>
  <c r="E89" i="4"/>
  <c r="I89" i="4"/>
  <c r="G89" i="4"/>
  <c r="K89" i="4" s="1"/>
  <c r="K121" i="5" l="1"/>
  <c r="F121" i="5"/>
  <c r="G122" i="5" s="1"/>
  <c r="I122" i="5" s="1"/>
  <c r="J122" i="5" s="1"/>
  <c r="H122" i="5"/>
  <c r="L89" i="4"/>
  <c r="F89" i="4"/>
  <c r="G90" i="4" s="1"/>
  <c r="K90" i="4" s="1"/>
  <c r="H90" i="4" l="1"/>
  <c r="I90" i="4"/>
  <c r="E90" i="4"/>
  <c r="F90" i="4" s="1"/>
  <c r="H91" i="4" s="1"/>
  <c r="E122" i="5"/>
  <c r="J89" i="4"/>
  <c r="L90" i="4"/>
  <c r="K122" i="5" l="1"/>
  <c r="F122" i="5"/>
  <c r="G123" i="5" s="1"/>
  <c r="I123" i="5" s="1"/>
  <c r="J123" i="5" s="1"/>
  <c r="H123" i="5"/>
  <c r="J90" i="4"/>
  <c r="I91" i="4"/>
  <c r="G91" i="4"/>
  <c r="K91" i="4" s="1"/>
  <c r="E91" i="4"/>
  <c r="E123" i="5" l="1"/>
  <c r="F91" i="4"/>
  <c r="I92" i="4" s="1"/>
  <c r="G92" i="4"/>
  <c r="K92" i="4" s="1"/>
  <c r="L91" i="4"/>
  <c r="E92" i="4" l="1"/>
  <c r="K123" i="5"/>
  <c r="F123" i="5"/>
  <c r="H124" i="5" s="1"/>
  <c r="J91" i="4"/>
  <c r="L92" i="4"/>
  <c r="F92" i="4"/>
  <c r="E93" i="4" s="1"/>
  <c r="H92" i="4"/>
  <c r="E124" i="5" l="1"/>
  <c r="G124" i="5"/>
  <c r="I124" i="5" s="1"/>
  <c r="J124" i="5" s="1"/>
  <c r="L93" i="4"/>
  <c r="I94" i="4"/>
  <c r="F93" i="4"/>
  <c r="G94" i="4" s="1"/>
  <c r="K94" i="4" s="1"/>
  <c r="E94" i="4"/>
  <c r="H93" i="4"/>
  <c r="I93" i="4"/>
  <c r="G93" i="4"/>
  <c r="K93" i="4" s="1"/>
  <c r="J92" i="4"/>
  <c r="K124" i="5" l="1"/>
  <c r="F124" i="5"/>
  <c r="G125" i="5" s="1"/>
  <c r="L94" i="4"/>
  <c r="J94" i="4" s="1"/>
  <c r="F94" i="4"/>
  <c r="E95" i="4" s="1"/>
  <c r="J93" i="4"/>
  <c r="H94" i="4"/>
  <c r="H125" i="5" l="1"/>
  <c r="I125" i="5" s="1"/>
  <c r="J125" i="5" s="1"/>
  <c r="J21" i="5" s="1"/>
  <c r="I95" i="4"/>
  <c r="E125" i="5"/>
  <c r="G95" i="4"/>
  <c r="K95" i="4" s="1"/>
  <c r="F95" i="4"/>
  <c r="E96" i="4" s="1"/>
  <c r="L95" i="4"/>
  <c r="J95" i="4" s="1"/>
  <c r="H95" i="4"/>
  <c r="K125" i="5" l="1"/>
  <c r="F125" i="5"/>
  <c r="L96" i="4"/>
  <c r="F96" i="4"/>
  <c r="H97" i="4" s="1"/>
  <c r="G96" i="4"/>
  <c r="K96" i="4" s="1"/>
  <c r="I96" i="4"/>
  <c r="H96" i="4"/>
  <c r="E97" i="4"/>
  <c r="I97" i="4" l="1"/>
  <c r="L97" i="4"/>
  <c r="J97" i="4" s="1"/>
  <c r="F97" i="4"/>
  <c r="I98" i="4" s="1"/>
  <c r="E98" i="4"/>
  <c r="J96" i="4"/>
  <c r="G97" i="4"/>
  <c r="K97" i="4" s="1"/>
  <c r="H98" i="4" l="1"/>
  <c r="G98" i="4"/>
  <c r="K98" i="4" s="1"/>
  <c r="F98" i="4"/>
  <c r="H99" i="4" s="1"/>
  <c r="L98" i="4"/>
  <c r="I99" i="4" s="1"/>
  <c r="E99" i="4"/>
  <c r="G99" i="4" l="1"/>
  <c r="K99" i="4" s="1"/>
  <c r="F99" i="4"/>
  <c r="L99" i="4"/>
  <c r="J98" i="4"/>
  <c r="I100" i="4" l="1"/>
  <c r="H100" i="4"/>
  <c r="G100" i="4"/>
  <c r="K100" i="4" s="1"/>
  <c r="J99" i="4"/>
  <c r="E100" i="4"/>
  <c r="L100" i="4" l="1"/>
  <c r="F100" i="4"/>
  <c r="H101" i="4" s="1"/>
  <c r="E101" i="4"/>
  <c r="L101" i="4" l="1"/>
  <c r="F101" i="4"/>
  <c r="G102" i="4" s="1"/>
  <c r="K102" i="4" s="1"/>
  <c r="J100" i="4"/>
  <c r="G101" i="4"/>
  <c r="K101" i="4" s="1"/>
  <c r="I101" i="4"/>
  <c r="E102" i="4" l="1"/>
  <c r="I102" i="4"/>
  <c r="J101" i="4"/>
  <c r="H102" i="4"/>
  <c r="F102" i="4" l="1"/>
  <c r="H103" i="4" s="1"/>
  <c r="L102" i="4"/>
  <c r="E103" i="4" l="1"/>
  <c r="I103" i="4"/>
  <c r="F103" i="4"/>
  <c r="H104" i="4" s="1"/>
  <c r="L103" i="4"/>
  <c r="J102" i="4"/>
  <c r="G103" i="4"/>
  <c r="K103" i="4" s="1"/>
  <c r="I104" i="4" l="1"/>
  <c r="G104" i="4"/>
  <c r="K104" i="4" s="1"/>
  <c r="E104" i="4"/>
  <c r="J103" i="4"/>
  <c r="L104" i="4" l="1"/>
  <c r="F104" i="4"/>
  <c r="H105" i="4" s="1"/>
  <c r="E105" i="4" l="1"/>
  <c r="J104" i="4"/>
  <c r="I105" i="4"/>
  <c r="G105" i="4"/>
  <c r="K105" i="4" s="1"/>
  <c r="L105" i="4" l="1"/>
  <c r="F105" i="4"/>
  <c r="G106" i="4" s="1"/>
  <c r="K106" i="4" s="1"/>
  <c r="H106" i="4" l="1"/>
  <c r="E106" i="4"/>
  <c r="J105" i="4"/>
  <c r="I106" i="4"/>
  <c r="F106" i="4" l="1"/>
  <c r="L106" i="4"/>
  <c r="E107" i="4"/>
  <c r="J106" i="4" l="1"/>
  <c r="F107" i="4"/>
  <c r="I108" i="4" s="1"/>
  <c r="H108" i="4"/>
  <c r="L107" i="4"/>
  <c r="E108" i="4"/>
  <c r="G107" i="4"/>
  <c r="K107" i="4" s="1"/>
  <c r="I107" i="4"/>
  <c r="H107" i="4"/>
  <c r="I34" i="3"/>
  <c r="L33" i="3"/>
  <c r="E33" i="3" s="1"/>
  <c r="L32" i="3"/>
  <c r="L31" i="3"/>
  <c r="E34" i="3" s="1"/>
  <c r="L30" i="3"/>
  <c r="O2" i="3"/>
  <c r="O3" i="3" s="1"/>
  <c r="F33" i="3" s="1"/>
  <c r="O1" i="3"/>
  <c r="G108" i="4" l="1"/>
  <c r="K108" i="4" s="1"/>
  <c r="L108" i="4"/>
  <c r="F108" i="4"/>
  <c r="E109" i="4"/>
  <c r="J107" i="4"/>
  <c r="L34" i="3"/>
  <c r="F34" i="3"/>
  <c r="G35" i="3" s="1"/>
  <c r="K35" i="3" s="1"/>
  <c r="H35" i="3"/>
  <c r="G34" i="3"/>
  <c r="K34" i="3" s="1"/>
  <c r="H34" i="3"/>
  <c r="L109" i="4" l="1"/>
  <c r="F109" i="4"/>
  <c r="G109" i="4"/>
  <c r="K109" i="4" s="1"/>
  <c r="J108" i="4"/>
  <c r="I109" i="4"/>
  <c r="H109" i="4"/>
  <c r="E35" i="3"/>
  <c r="F35" i="3" s="1"/>
  <c r="J34" i="3"/>
  <c r="I35" i="3"/>
  <c r="L35" i="3"/>
  <c r="G36" i="3" l="1"/>
  <c r="K36" i="3" s="1"/>
  <c r="E36" i="3"/>
  <c r="I110" i="4"/>
  <c r="I36" i="3"/>
  <c r="E110" i="4"/>
  <c r="H110" i="4"/>
  <c r="G110" i="4"/>
  <c r="K110" i="4" s="1"/>
  <c r="H36" i="3"/>
  <c r="J109" i="4"/>
  <c r="J35" i="3"/>
  <c r="L36" i="3"/>
  <c r="F36" i="3"/>
  <c r="F110" i="4" l="1"/>
  <c r="H111" i="4"/>
  <c r="L110" i="4"/>
  <c r="G37" i="3"/>
  <c r="K37" i="3" s="1"/>
  <c r="I37" i="3"/>
  <c r="J36" i="3"/>
  <c r="E37" i="3"/>
  <c r="H37" i="3"/>
  <c r="J110" i="4" l="1"/>
  <c r="E111" i="4"/>
  <c r="I111" i="4"/>
  <c r="G111" i="4"/>
  <c r="K111" i="4" s="1"/>
  <c r="L37" i="3"/>
  <c r="F37" i="3"/>
  <c r="G38" i="3" s="1"/>
  <c r="K38" i="3" s="1"/>
  <c r="E38" i="3"/>
  <c r="H38" i="3" l="1"/>
  <c r="F111" i="4"/>
  <c r="G112" i="4"/>
  <c r="K112" i="4" s="1"/>
  <c r="L111" i="4"/>
  <c r="L38" i="3"/>
  <c r="F38" i="3"/>
  <c r="G39" i="3" s="1"/>
  <c r="K39" i="3" s="1"/>
  <c r="E39" i="3"/>
  <c r="J37" i="3"/>
  <c r="I38" i="3"/>
  <c r="I112" i="4" l="1"/>
  <c r="I39" i="3"/>
  <c r="E112" i="4"/>
  <c r="F112" i="4" s="1"/>
  <c r="H113" i="4" s="1"/>
  <c r="H112" i="4"/>
  <c r="J111" i="4"/>
  <c r="J38" i="3"/>
  <c r="H39" i="3"/>
  <c r="J39" i="3"/>
  <c r="F39" i="3"/>
  <c r="E40" i="3" s="1"/>
  <c r="L39" i="3"/>
  <c r="L112" i="4" l="1"/>
  <c r="J112" i="4" s="1"/>
  <c r="E113" i="4"/>
  <c r="G113" i="4"/>
  <c r="K113" i="4" s="1"/>
  <c r="I40" i="3"/>
  <c r="I113" i="4"/>
  <c r="H40" i="3"/>
  <c r="L40" i="3"/>
  <c r="F40" i="3"/>
  <c r="G40" i="3"/>
  <c r="K40" i="3" s="1"/>
  <c r="I41" i="3" l="1"/>
  <c r="L113" i="4"/>
  <c r="F113" i="4"/>
  <c r="G114" i="4" s="1"/>
  <c r="K114" i="4" s="1"/>
  <c r="H114" i="4"/>
  <c r="H41" i="3"/>
  <c r="G41" i="3"/>
  <c r="K41" i="3" s="1"/>
  <c r="J40" i="3"/>
  <c r="E41" i="3"/>
  <c r="E114" i="4" l="1"/>
  <c r="J113" i="4"/>
  <c r="F114" i="4"/>
  <c r="G115" i="4" s="1"/>
  <c r="K115" i="4" s="1"/>
  <c r="L114" i="4"/>
  <c r="I114" i="4"/>
  <c r="L41" i="3"/>
  <c r="F41" i="3"/>
  <c r="G42" i="3" s="1"/>
  <c r="K42" i="3" s="1"/>
  <c r="E42" i="3"/>
  <c r="E115" i="4" l="1"/>
  <c r="I115" i="4"/>
  <c r="H115" i="4"/>
  <c r="J114" i="4"/>
  <c r="F115" i="4"/>
  <c r="H116" i="4"/>
  <c r="L115" i="4"/>
  <c r="E116" i="4"/>
  <c r="J41" i="3"/>
  <c r="I42" i="3"/>
  <c r="H42" i="3"/>
  <c r="L42" i="3"/>
  <c r="F42" i="3"/>
  <c r="G43" i="3" s="1"/>
  <c r="K43" i="3" s="1"/>
  <c r="I116" i="4" l="1"/>
  <c r="E43" i="3"/>
  <c r="H117" i="4"/>
  <c r="L116" i="4"/>
  <c r="J116" i="4" s="1"/>
  <c r="F116" i="4"/>
  <c r="E117" i="4" s="1"/>
  <c r="G116" i="4"/>
  <c r="K116" i="4" s="1"/>
  <c r="H43" i="3"/>
  <c r="J115" i="4"/>
  <c r="F43" i="3"/>
  <c r="G44" i="3" s="1"/>
  <c r="K44" i="3" s="1"/>
  <c r="L43" i="3"/>
  <c r="J42" i="3"/>
  <c r="I43" i="3"/>
  <c r="E44" i="3"/>
  <c r="I117" i="4" l="1"/>
  <c r="L117" i="4"/>
  <c r="F117" i="4"/>
  <c r="G118" i="4" s="1"/>
  <c r="K118" i="4" s="1"/>
  <c r="I44" i="3"/>
  <c r="H44" i="3"/>
  <c r="G117" i="4"/>
  <c r="K117" i="4" s="1"/>
  <c r="L44" i="3"/>
  <c r="F44" i="3"/>
  <c r="G45" i="3" s="1"/>
  <c r="K45" i="3" s="1"/>
  <c r="H45" i="3"/>
  <c r="E45" i="3"/>
  <c r="J43" i="3"/>
  <c r="I118" i="4" l="1"/>
  <c r="E118" i="4"/>
  <c r="J117" i="4"/>
  <c r="H118" i="4"/>
  <c r="J44" i="3"/>
  <c r="I45" i="3"/>
  <c r="L45" i="3"/>
  <c r="J45" i="3" s="1"/>
  <c r="F45" i="3"/>
  <c r="E46" i="3" s="1"/>
  <c r="F118" i="4" l="1"/>
  <c r="H119" i="4"/>
  <c r="L118" i="4"/>
  <c r="E119" i="4"/>
  <c r="L46" i="3"/>
  <c r="F46" i="3"/>
  <c r="G47" i="3" s="1"/>
  <c r="K47" i="3" s="1"/>
  <c r="H47" i="3"/>
  <c r="H46" i="3"/>
  <c r="I46" i="3"/>
  <c r="G46" i="3"/>
  <c r="K46" i="3" s="1"/>
  <c r="E47" i="3"/>
  <c r="I47" i="3" l="1"/>
  <c r="F119" i="4"/>
  <c r="G120" i="4" s="1"/>
  <c r="K120" i="4" s="1"/>
  <c r="H120" i="4"/>
  <c r="L119" i="4"/>
  <c r="E120" i="4"/>
  <c r="I119" i="4"/>
  <c r="J118" i="4"/>
  <c r="G119" i="4"/>
  <c r="K119" i="4" s="1"/>
  <c r="F47" i="3"/>
  <c r="G48" i="3" s="1"/>
  <c r="K48" i="3" s="1"/>
  <c r="L47" i="3"/>
  <c r="J46" i="3"/>
  <c r="L120" i="4" l="1"/>
  <c r="F120" i="4"/>
  <c r="H121" i="4" s="1"/>
  <c r="I120" i="4"/>
  <c r="E48" i="3"/>
  <c r="L48" i="3" s="1"/>
  <c r="H48" i="3"/>
  <c r="J119" i="4"/>
  <c r="J47" i="3"/>
  <c r="I48" i="3"/>
  <c r="F48" i="3" l="1"/>
  <c r="E49" i="3" s="1"/>
  <c r="L49" i="3" s="1"/>
  <c r="J49" i="3" s="1"/>
  <c r="J120" i="4"/>
  <c r="G121" i="4"/>
  <c r="K121" i="4" s="1"/>
  <c r="I121" i="4"/>
  <c r="E121" i="4"/>
  <c r="F49" i="3"/>
  <c r="G50" i="3" s="1"/>
  <c r="K50" i="3" s="1"/>
  <c r="G49" i="3"/>
  <c r="K49" i="3" s="1"/>
  <c r="I49" i="3"/>
  <c r="J48" i="3"/>
  <c r="H49" i="3"/>
  <c r="L121" i="4" l="1"/>
  <c r="F121" i="4"/>
  <c r="G122" i="4" s="1"/>
  <c r="K122" i="4" s="1"/>
  <c r="H50" i="3"/>
  <c r="E50" i="3"/>
  <c r="I50" i="3"/>
  <c r="E122" i="4" l="1"/>
  <c r="J121" i="4"/>
  <c r="H122" i="4"/>
  <c r="I122" i="4"/>
  <c r="L50" i="3"/>
  <c r="F50" i="3"/>
  <c r="G51" i="3" s="1"/>
  <c r="K51" i="3" s="1"/>
  <c r="E51" i="3" l="1"/>
  <c r="H51" i="3"/>
  <c r="F122" i="4"/>
  <c r="H123" i="4" s="1"/>
  <c r="L122" i="4"/>
  <c r="E123" i="4"/>
  <c r="F51" i="3"/>
  <c r="G52" i="3" s="1"/>
  <c r="K52" i="3" s="1"/>
  <c r="L51" i="3"/>
  <c r="J50" i="3"/>
  <c r="I51" i="3"/>
  <c r="G123" i="4" l="1"/>
  <c r="K123" i="4" s="1"/>
  <c r="I123" i="4"/>
  <c r="H52" i="3"/>
  <c r="E52" i="3"/>
  <c r="L52" i="3" s="1"/>
  <c r="J52" i="3" s="1"/>
  <c r="I52" i="3"/>
  <c r="J122" i="4"/>
  <c r="F123" i="4"/>
  <c r="H124" i="4" s="1"/>
  <c r="L123" i="4"/>
  <c r="J123" i="4" s="1"/>
  <c r="E124" i="4"/>
  <c r="J51" i="3"/>
  <c r="I124" i="4" l="1"/>
  <c r="G124" i="4"/>
  <c r="K124" i="4" s="1"/>
  <c r="F52" i="3"/>
  <c r="E53" i="3" s="1"/>
  <c r="L53" i="3" s="1"/>
  <c r="J53" i="3" s="1"/>
  <c r="L124" i="4"/>
  <c r="J124" i="4" s="1"/>
  <c r="F124" i="4"/>
  <c r="E125" i="4" s="1"/>
  <c r="F53" i="3" l="1"/>
  <c r="G54" i="3" s="1"/>
  <c r="K54" i="3" s="1"/>
  <c r="G53" i="3"/>
  <c r="K53" i="3" s="1"/>
  <c r="E54" i="3"/>
  <c r="I53" i="3"/>
  <c r="H53" i="3"/>
  <c r="L125" i="4"/>
  <c r="F125" i="4"/>
  <c r="G125" i="4"/>
  <c r="K125" i="4" s="1"/>
  <c r="K21" i="4" s="1"/>
  <c r="H125" i="4"/>
  <c r="I125" i="4"/>
  <c r="I54" i="3"/>
  <c r="J125" i="4"/>
  <c r="F54" i="3"/>
  <c r="G55" i="3" s="1"/>
  <c r="K55" i="3" s="1"/>
  <c r="L54" i="3"/>
  <c r="J54" i="3"/>
  <c r="H54" i="3"/>
  <c r="I55" i="3" l="1"/>
  <c r="E55" i="3"/>
  <c r="H55" i="3"/>
  <c r="F55" i="3" l="1"/>
  <c r="G56" i="3" s="1"/>
  <c r="K56" i="3" s="1"/>
  <c r="L55" i="3"/>
  <c r="I56" i="3" l="1"/>
  <c r="E56" i="3"/>
  <c r="J55" i="3"/>
  <c r="H56" i="3"/>
  <c r="F56" i="3" l="1"/>
  <c r="G57" i="3" s="1"/>
  <c r="K57" i="3" s="1"/>
  <c r="L56" i="3"/>
  <c r="E57" i="3"/>
  <c r="F57" i="3" l="1"/>
  <c r="G58" i="3" s="1"/>
  <c r="K58" i="3" s="1"/>
  <c r="L57" i="3"/>
  <c r="J57" i="3" s="1"/>
  <c r="J56" i="3"/>
  <c r="I57" i="3"/>
  <c r="H57" i="3"/>
  <c r="I58" i="3" l="1"/>
  <c r="E58" i="3"/>
  <c r="H58" i="3"/>
  <c r="F58" i="3" l="1"/>
  <c r="G59" i="3" s="1"/>
  <c r="K59" i="3" s="1"/>
  <c r="L58" i="3"/>
  <c r="I59" i="3" s="1"/>
  <c r="E59" i="3"/>
  <c r="F59" i="3" l="1"/>
  <c r="G60" i="3" s="1"/>
  <c r="K60" i="3" s="1"/>
  <c r="L59" i="3"/>
  <c r="J59" i="3" s="1"/>
  <c r="J58" i="3"/>
  <c r="H59" i="3"/>
  <c r="I60" i="3" l="1"/>
  <c r="E60" i="3"/>
  <c r="H60" i="3"/>
  <c r="F60" i="3" l="1"/>
  <c r="G61" i="3" s="1"/>
  <c r="K61" i="3" s="1"/>
  <c r="L60" i="3"/>
  <c r="I61" i="3" l="1"/>
  <c r="E61" i="3"/>
  <c r="J60" i="3"/>
  <c r="H61" i="3"/>
  <c r="L61" i="3" l="1"/>
  <c r="J61" i="3" s="1"/>
  <c r="F61" i="3"/>
  <c r="H62" i="3" s="1"/>
  <c r="I62" i="3" l="1"/>
  <c r="G62" i="3"/>
  <c r="K62" i="3" s="1"/>
  <c r="E62" i="3"/>
  <c r="O2" i="2"/>
  <c r="O3" i="2" s="1"/>
  <c r="F33" i="2" s="1"/>
  <c r="O1" i="2"/>
  <c r="L31" i="2"/>
  <c r="L32" i="2"/>
  <c r="L33" i="2"/>
  <c r="E33" i="2"/>
  <c r="E34" i="2" s="1"/>
  <c r="F34" i="2" s="1"/>
  <c r="L30" i="2"/>
  <c r="L62" i="3" l="1"/>
  <c r="J62" i="3" s="1"/>
  <c r="F62" i="3"/>
  <c r="H63" i="3" s="1"/>
  <c r="I34" i="2"/>
  <c r="G34" i="2"/>
  <c r="K34" i="2" s="1"/>
  <c r="H34" i="2"/>
  <c r="H35" i="2"/>
  <c r="E35" i="2"/>
  <c r="G35" i="2"/>
  <c r="K35" i="2" s="1"/>
  <c r="L34" i="2"/>
  <c r="E63" i="3" l="1"/>
  <c r="I63" i="3"/>
  <c r="G63" i="3"/>
  <c r="K63" i="3" s="1"/>
  <c r="K21" i="3" s="1"/>
  <c r="J34" i="2"/>
  <c r="L35" i="2"/>
  <c r="F35" i="2"/>
  <c r="I35" i="2"/>
  <c r="F63" i="3" l="1"/>
  <c r="L63" i="3"/>
  <c r="J63" i="3" s="1"/>
  <c r="I36" i="2"/>
  <c r="G36" i="2"/>
  <c r="K36" i="2" s="1"/>
  <c r="H36" i="2"/>
  <c r="E36" i="2"/>
  <c r="J35" i="2"/>
  <c r="L36" i="2" l="1"/>
  <c r="J36" i="2" s="1"/>
  <c r="F36" i="2"/>
  <c r="H37" i="2" s="1"/>
  <c r="E37" i="2" l="1"/>
  <c r="I37" i="2"/>
  <c r="G37" i="2"/>
  <c r="K37" i="2" s="1"/>
  <c r="L37" i="2" l="1"/>
  <c r="J37" i="2" s="1"/>
  <c r="F37" i="2"/>
  <c r="E38" i="2" s="1"/>
  <c r="F38" i="2" l="1"/>
  <c r="E39" i="2"/>
  <c r="L39" i="2" s="1"/>
  <c r="L38" i="2"/>
  <c r="G38" i="2"/>
  <c r="K38" i="2" s="1"/>
  <c r="H38" i="2"/>
  <c r="I38" i="2"/>
  <c r="J38" i="2"/>
  <c r="I39" i="2" l="1"/>
  <c r="H39" i="2"/>
  <c r="F39" i="2"/>
  <c r="H40" i="2" s="1"/>
  <c r="E40" i="2"/>
  <c r="F40" i="2" s="1"/>
  <c r="E41" i="2" s="1"/>
  <c r="G39" i="2"/>
  <c r="K39" i="2" s="1"/>
  <c r="J39" i="2"/>
  <c r="L40" i="2" l="1"/>
  <c r="G40" i="2"/>
  <c r="K40" i="2" s="1"/>
  <c r="I40" i="2"/>
  <c r="L41" i="2"/>
  <c r="J41" i="2" s="1"/>
  <c r="F41" i="2"/>
  <c r="G42" i="2"/>
  <c r="K42" i="2" s="1"/>
  <c r="J40" i="2"/>
  <c r="H41" i="2"/>
  <c r="G41" i="2"/>
  <c r="K41" i="2" s="1"/>
  <c r="I41" i="2"/>
  <c r="E42" i="2" l="1"/>
  <c r="H42" i="2"/>
  <c r="I42" i="2"/>
  <c r="L42" i="2" l="1"/>
  <c r="F42" i="2"/>
  <c r="G43" i="2"/>
  <c r="K43" i="2" s="1"/>
  <c r="J42" i="2" l="1"/>
  <c r="E43" i="2"/>
  <c r="H43" i="2"/>
  <c r="I43" i="2"/>
  <c r="F43" i="2" l="1"/>
  <c r="L43" i="2"/>
  <c r="I44" i="2" l="1"/>
  <c r="J43" i="2"/>
  <c r="H44" i="2"/>
  <c r="E44" i="2"/>
  <c r="G44" i="2"/>
  <c r="K44" i="2" s="1"/>
  <c r="L44" i="2" l="1"/>
  <c r="F44" i="2"/>
  <c r="I45" i="2" s="1"/>
  <c r="E45" i="2"/>
  <c r="G45" i="2" l="1"/>
  <c r="K45" i="2" s="1"/>
  <c r="L45" i="2"/>
  <c r="F45" i="2"/>
  <c r="G46" i="2" s="1"/>
  <c r="K46" i="2" s="1"/>
  <c r="J44" i="2"/>
  <c r="H45" i="2"/>
  <c r="J45" i="2"/>
  <c r="E46" i="2" l="1"/>
  <c r="H46" i="2"/>
  <c r="I46" i="2"/>
  <c r="L46" i="2" l="1"/>
  <c r="F46" i="2"/>
  <c r="G47" i="2" s="1"/>
  <c r="K47" i="2" s="1"/>
  <c r="J46" i="2" l="1"/>
  <c r="E47" i="2"/>
  <c r="H47" i="2"/>
  <c r="I47" i="2"/>
  <c r="F47" i="2" l="1"/>
  <c r="L47" i="2"/>
  <c r="I48" i="2" l="1"/>
  <c r="J47" i="2"/>
  <c r="H48" i="2"/>
  <c r="E48" i="2"/>
  <c r="G48" i="2"/>
  <c r="K48" i="2" s="1"/>
  <c r="L48" i="2" l="1"/>
  <c r="F48" i="2"/>
  <c r="I49" i="2" s="1"/>
  <c r="J48" i="2" l="1"/>
  <c r="E49" i="2"/>
  <c r="H49" i="2"/>
  <c r="G49" i="2"/>
  <c r="K49" i="2" s="1"/>
  <c r="L49" i="2" l="1"/>
  <c r="F49" i="2"/>
  <c r="E50" i="2" s="1"/>
  <c r="G50" i="2" l="1"/>
  <c r="K50" i="2" s="1"/>
  <c r="H50" i="2"/>
  <c r="L50" i="2"/>
  <c r="F50" i="2"/>
  <c r="I51" i="2" s="1"/>
  <c r="J49" i="2"/>
  <c r="I50" i="2"/>
  <c r="E51" i="2" l="1"/>
  <c r="F51" i="2" s="1"/>
  <c r="G51" i="2"/>
  <c r="K51" i="2" s="1"/>
  <c r="H51" i="2"/>
  <c r="J50" i="2"/>
  <c r="L51" i="2"/>
  <c r="E52" i="2" l="1"/>
  <c r="H52" i="2"/>
  <c r="I52" i="2"/>
  <c r="G52" i="2"/>
  <c r="K52" i="2" s="1"/>
  <c r="L52" i="2"/>
  <c r="F52" i="2"/>
  <c r="I53" i="2" s="1"/>
  <c r="J51" i="2"/>
  <c r="J52" i="2" l="1"/>
  <c r="G53" i="2"/>
  <c r="K53" i="2" s="1"/>
  <c r="E53" i="2"/>
  <c r="H53" i="2"/>
  <c r="L53" i="2" l="1"/>
  <c r="F53" i="2"/>
  <c r="G54" i="2" s="1"/>
  <c r="K54" i="2" s="1"/>
  <c r="J53" i="2" l="1"/>
  <c r="E54" i="2"/>
  <c r="H54" i="2"/>
  <c r="I54" i="2"/>
  <c r="L54" i="2" l="1"/>
  <c r="F54" i="2"/>
  <c r="I55" i="2" l="1"/>
  <c r="G55" i="2"/>
  <c r="K55" i="2" s="1"/>
  <c r="H55" i="2"/>
  <c r="E55" i="2"/>
  <c r="J54" i="2"/>
  <c r="F55" i="2" l="1"/>
  <c r="L55" i="2"/>
  <c r="J55" i="2" s="1"/>
  <c r="I56" i="2" l="1"/>
  <c r="E56" i="2"/>
  <c r="G56" i="2"/>
  <c r="K56" i="2" s="1"/>
  <c r="H56" i="2"/>
  <c r="F56" i="2" l="1"/>
  <c r="G57" i="2" s="1"/>
  <c r="K57" i="2" s="1"/>
  <c r="L56" i="2"/>
  <c r="J56" i="2" s="1"/>
  <c r="E57" i="2" l="1"/>
  <c r="I57" i="2"/>
  <c r="H57" i="2"/>
  <c r="L57" i="2" l="1"/>
  <c r="J57" i="2" s="1"/>
  <c r="F57" i="2"/>
  <c r="E58" i="2" s="1"/>
  <c r="G58" i="2" l="1"/>
  <c r="K58" i="2" s="1"/>
  <c r="H58" i="2"/>
  <c r="L58" i="2"/>
  <c r="F58" i="2"/>
  <c r="I59" i="2" s="1"/>
  <c r="I58" i="2"/>
  <c r="J58" i="2" l="1"/>
  <c r="E59" i="2"/>
  <c r="G59" i="2"/>
  <c r="K59" i="2" s="1"/>
  <c r="H59" i="2"/>
  <c r="L59" i="2" l="1"/>
  <c r="J59" i="2" s="1"/>
  <c r="F59" i="2"/>
  <c r="E60" i="2" s="1"/>
  <c r="I60" i="2" l="1"/>
  <c r="G60" i="2"/>
  <c r="K60" i="2" s="1"/>
  <c r="H61" i="2"/>
  <c r="G61" i="2"/>
  <c r="K61" i="2" s="1"/>
  <c r="F60" i="2"/>
  <c r="L60" i="2"/>
  <c r="J60" i="2" s="1"/>
  <c r="E61" i="2"/>
  <c r="H60" i="2"/>
  <c r="F61" i="2" l="1"/>
  <c r="E62" i="2" s="1"/>
  <c r="L61" i="2"/>
  <c r="I61" i="2"/>
  <c r="F62" i="2" l="1"/>
  <c r="E63" i="2" s="1"/>
  <c r="G63" i="2"/>
  <c r="K63" i="2" s="1"/>
  <c r="L62" i="2"/>
  <c r="I63" i="2" s="1"/>
  <c r="I62" i="2"/>
  <c r="G62" i="2"/>
  <c r="K62" i="2" s="1"/>
  <c r="J61" i="2"/>
  <c r="H62" i="2"/>
  <c r="H63" i="2" l="1"/>
  <c r="J62" i="2"/>
  <c r="G64" i="2"/>
  <c r="K64" i="2" s="1"/>
  <c r="L63" i="2"/>
  <c r="J63" i="2" s="1"/>
  <c r="F63" i="2"/>
  <c r="H64" i="2"/>
  <c r="I64" i="2" l="1"/>
  <c r="E64" i="2"/>
  <c r="F64" i="2" l="1"/>
  <c r="G65" i="2"/>
  <c r="K65" i="2" s="1"/>
  <c r="L64" i="2"/>
  <c r="J64" i="2" s="1"/>
  <c r="H65" i="2"/>
  <c r="E65" i="2"/>
  <c r="F65" i="2" l="1"/>
  <c r="L65" i="2"/>
  <c r="G66" i="2"/>
  <c r="K66" i="2" s="1"/>
  <c r="E66" i="2"/>
  <c r="H66" i="2"/>
  <c r="I66" i="2"/>
  <c r="I65" i="2"/>
  <c r="J65" i="2"/>
  <c r="L66" i="2" l="1"/>
  <c r="J66" i="2" s="1"/>
  <c r="F66" i="2"/>
  <c r="I67" i="2" s="1"/>
  <c r="H67" i="2" l="1"/>
  <c r="E67" i="2"/>
  <c r="G67" i="2"/>
  <c r="K67" i="2" s="1"/>
  <c r="F67" i="2" l="1"/>
  <c r="E68" i="2" s="1"/>
  <c r="L67" i="2"/>
  <c r="J67" i="2" s="1"/>
  <c r="G68" i="2"/>
  <c r="K68" i="2" s="1"/>
  <c r="L68" i="2" l="1"/>
  <c r="F68" i="2"/>
  <c r="E69" i="2" s="1"/>
  <c r="H69" i="2"/>
  <c r="J68" i="2"/>
  <c r="I68" i="2"/>
  <c r="H68" i="2"/>
  <c r="L69" i="2" l="1"/>
  <c r="J69" i="2" s="1"/>
  <c r="F69" i="2"/>
  <c r="E70" i="2" s="1"/>
  <c r="H70" i="2"/>
  <c r="G69" i="2"/>
  <c r="K69" i="2" s="1"/>
  <c r="I69" i="2"/>
  <c r="L70" i="2" l="1"/>
  <c r="J70" i="2" s="1"/>
  <c r="F70" i="2"/>
  <c r="G71" i="2" s="1"/>
  <c r="K71" i="2" s="1"/>
  <c r="E71" i="2"/>
  <c r="I70" i="2"/>
  <c r="G70" i="2"/>
  <c r="K70" i="2" s="1"/>
  <c r="I71" i="2" l="1"/>
  <c r="L71" i="2"/>
  <c r="J71" i="2" s="1"/>
  <c r="F71" i="2"/>
  <c r="E72" i="2" s="1"/>
  <c r="H71" i="2"/>
  <c r="G72" i="2" l="1"/>
  <c r="K72" i="2" s="1"/>
  <c r="L72" i="2"/>
  <c r="J72" i="2" s="1"/>
  <c r="F72" i="2"/>
  <c r="E73" i="2" s="1"/>
  <c r="H72" i="2"/>
  <c r="I72" i="2"/>
  <c r="G73" i="2" l="1"/>
  <c r="K73" i="2" s="1"/>
  <c r="I73" i="2"/>
  <c r="L73" i="2"/>
  <c r="J73" i="2" s="1"/>
  <c r="F73" i="2"/>
  <c r="E74" i="2" s="1"/>
  <c r="H73" i="2"/>
  <c r="G74" i="2" l="1"/>
  <c r="K74" i="2" s="1"/>
  <c r="H74" i="2"/>
  <c r="L74" i="2"/>
  <c r="J74" i="2" s="1"/>
  <c r="E75" i="2"/>
  <c r="F74" i="2"/>
  <c r="H75" i="2" s="1"/>
  <c r="I74" i="2"/>
  <c r="F75" i="2" l="1"/>
  <c r="H76" i="2"/>
  <c r="L75" i="2"/>
  <c r="J75" i="2" s="1"/>
  <c r="I75" i="2"/>
  <c r="G75" i="2"/>
  <c r="K75" i="2" s="1"/>
  <c r="I76" i="2" l="1"/>
  <c r="G76" i="2"/>
  <c r="K76" i="2" s="1"/>
  <c r="E76" i="2"/>
  <c r="L76" i="2" l="1"/>
  <c r="J76" i="2" s="1"/>
  <c r="F76" i="2"/>
  <c r="E77" i="2" s="1"/>
  <c r="H77" i="2"/>
  <c r="I77" i="2" l="1"/>
  <c r="L77" i="2"/>
  <c r="F77" i="2"/>
  <c r="I78" i="2" s="1"/>
  <c r="J77" i="2"/>
  <c r="G77" i="2"/>
  <c r="K77" i="2" s="1"/>
  <c r="E78" i="2" l="1"/>
  <c r="H78" i="2"/>
  <c r="G78" i="2"/>
  <c r="K78" i="2" s="1"/>
  <c r="F78" i="2" l="1"/>
  <c r="H79" i="2" s="1"/>
  <c r="L78" i="2"/>
  <c r="J78" i="2" s="1"/>
  <c r="G79" i="2" l="1"/>
  <c r="K79" i="2" s="1"/>
  <c r="E79" i="2"/>
  <c r="L79" i="2"/>
  <c r="J79" i="2" s="1"/>
  <c r="F79" i="2"/>
  <c r="G80" i="2" s="1"/>
  <c r="K80" i="2" s="1"/>
  <c r="I79" i="2"/>
  <c r="H80" i="2" l="1"/>
  <c r="E80" i="2"/>
  <c r="I80" i="2"/>
  <c r="L80" i="2" l="1"/>
  <c r="F80" i="2"/>
  <c r="E81" i="2" s="1"/>
  <c r="F81" i="2" l="1"/>
  <c r="E82" i="2" s="1"/>
  <c r="G82" i="2"/>
  <c r="K82" i="2" s="1"/>
  <c r="L81" i="2"/>
  <c r="I81" i="2"/>
  <c r="J80" i="2"/>
  <c r="H81" i="2"/>
  <c r="G81" i="2"/>
  <c r="K81" i="2" s="1"/>
  <c r="I82" i="2" l="1"/>
  <c r="L82" i="2"/>
  <c r="F82" i="2"/>
  <c r="G83" i="2" s="1"/>
  <c r="K83" i="2" s="1"/>
  <c r="J81" i="2"/>
  <c r="H82" i="2"/>
  <c r="J82" i="2" l="1"/>
  <c r="I83" i="2"/>
  <c r="H83" i="2"/>
  <c r="E83" i="2"/>
  <c r="L83" i="2" l="1"/>
  <c r="F83" i="2"/>
  <c r="I84" i="2" s="1"/>
  <c r="E84" i="2" l="1"/>
  <c r="J83" i="2"/>
  <c r="H84" i="2"/>
  <c r="G84" i="2"/>
  <c r="K84" i="2" s="1"/>
  <c r="F84" i="2" l="1"/>
  <c r="H85" i="2" s="1"/>
  <c r="G85" i="2"/>
  <c r="K85" i="2" s="1"/>
  <c r="L84" i="2"/>
  <c r="E85" i="2" l="1"/>
  <c r="I85" i="2"/>
  <c r="J84" i="2"/>
  <c r="L85" i="2" l="1"/>
  <c r="F85" i="2"/>
  <c r="H86" i="2" s="1"/>
  <c r="G86" i="2"/>
  <c r="K86" i="2" s="1"/>
  <c r="E86" i="2"/>
  <c r="F86" i="2" l="1"/>
  <c r="H87" i="2" s="1"/>
  <c r="G87" i="2"/>
  <c r="K87" i="2" s="1"/>
  <c r="L86" i="2"/>
  <c r="J86" i="2" s="1"/>
  <c r="E87" i="2"/>
  <c r="J85" i="2"/>
  <c r="I86" i="2"/>
  <c r="I87" i="2" l="1"/>
  <c r="F87" i="2"/>
  <c r="G88" i="2" s="1"/>
  <c r="K88" i="2" s="1"/>
  <c r="I88" i="2"/>
  <c r="H88" i="2"/>
  <c r="L87" i="2"/>
  <c r="E88" i="2"/>
  <c r="L88" i="2" l="1"/>
  <c r="F88" i="2"/>
  <c r="J87" i="2"/>
  <c r="H89" i="2" l="1"/>
  <c r="E89" i="2"/>
  <c r="I89" i="2"/>
  <c r="J88" i="2"/>
  <c r="G89" i="2"/>
  <c r="K89" i="2" s="1"/>
  <c r="F89" i="2" l="1"/>
  <c r="H90" i="2" s="1"/>
  <c r="G90" i="2"/>
  <c r="K90" i="2" s="1"/>
  <c r="L89" i="2"/>
  <c r="E90" i="2"/>
  <c r="L90" i="2" l="1"/>
  <c r="F90" i="2"/>
  <c r="H91" i="2" s="1"/>
  <c r="G91" i="2"/>
  <c r="K91" i="2" s="1"/>
  <c r="J89" i="2"/>
  <c r="I90" i="2"/>
  <c r="J90" i="2" l="1"/>
  <c r="E91" i="2"/>
  <c r="I91" i="2"/>
  <c r="L91" i="2" l="1"/>
  <c r="J91" i="2" s="1"/>
  <c r="F91" i="2"/>
  <c r="H92" i="2" s="1"/>
  <c r="E92" i="2" l="1"/>
  <c r="G92" i="2"/>
  <c r="K92" i="2" s="1"/>
  <c r="I92" i="2"/>
  <c r="L92" i="2" l="1"/>
  <c r="F92" i="2"/>
  <c r="H93" i="2" s="1"/>
  <c r="I93" i="2" l="1"/>
  <c r="J92" i="2"/>
  <c r="E93" i="2"/>
  <c r="G93" i="2"/>
  <c r="K93" i="2" s="1"/>
  <c r="L93" i="2" l="1"/>
  <c r="F93" i="2"/>
  <c r="E94" i="2" s="1"/>
  <c r="L94" i="2" l="1"/>
  <c r="F94" i="2"/>
  <c r="E95" i="2" s="1"/>
  <c r="H94" i="2"/>
  <c r="J93" i="2"/>
  <c r="I94" i="2"/>
  <c r="G94" i="2"/>
  <c r="K94" i="2" s="1"/>
  <c r="H95" i="2" l="1"/>
  <c r="L95" i="2"/>
  <c r="F95" i="2"/>
  <c r="I96" i="2"/>
  <c r="I95" i="2"/>
  <c r="J94" i="2"/>
  <c r="G95" i="2"/>
  <c r="K95" i="2" s="1"/>
  <c r="H96" i="2" l="1"/>
  <c r="E96" i="2"/>
  <c r="J95" i="2"/>
  <c r="G96" i="2"/>
  <c r="K96" i="2" s="1"/>
  <c r="F96" i="2" l="1"/>
  <c r="H97" i="2" s="1"/>
  <c r="G97" i="2"/>
  <c r="K97" i="2" s="1"/>
  <c r="L96" i="2"/>
  <c r="I97" i="2" s="1"/>
  <c r="E97" i="2"/>
  <c r="J96" i="2" l="1"/>
  <c r="L97" i="2"/>
  <c r="F97" i="2"/>
  <c r="H98" i="2" s="1"/>
  <c r="E98" i="2"/>
  <c r="J97" i="2" l="1"/>
  <c r="G98" i="2"/>
  <c r="K98" i="2" s="1"/>
  <c r="I98" i="2"/>
  <c r="F98" i="2"/>
  <c r="H99" i="2" s="1"/>
  <c r="L98" i="2"/>
  <c r="J98" i="2" s="1"/>
  <c r="E99" i="2" l="1"/>
  <c r="L99" i="2" s="1"/>
  <c r="J99" i="2" s="1"/>
  <c r="F99" i="2"/>
  <c r="G100" i="2" s="1"/>
  <c r="K100" i="2" s="1"/>
  <c r="I99" i="2"/>
  <c r="G99" i="2"/>
  <c r="K99" i="2" s="1"/>
  <c r="E100" i="2" l="1"/>
  <c r="H100" i="2"/>
  <c r="I100" i="2"/>
  <c r="L100" i="2"/>
  <c r="F100" i="2"/>
  <c r="E101" i="2" s="1"/>
  <c r="L101" i="2" l="1"/>
  <c r="F101" i="2"/>
  <c r="E102" i="2" s="1"/>
  <c r="G101" i="2"/>
  <c r="K101" i="2" s="1"/>
  <c r="J101" i="2"/>
  <c r="H101" i="2"/>
  <c r="J100" i="2"/>
  <c r="I101" i="2"/>
  <c r="G102" i="2" l="1"/>
  <c r="K102" i="2" s="1"/>
  <c r="L102" i="2"/>
  <c r="J102" i="2" s="1"/>
  <c r="F102" i="2"/>
  <c r="I103" i="2" s="1"/>
  <c r="I102" i="2"/>
  <c r="H102" i="2"/>
  <c r="H103" i="2" l="1"/>
  <c r="E103" i="2"/>
  <c r="G103" i="2"/>
  <c r="K103" i="2" s="1"/>
  <c r="F103" i="2" l="1"/>
  <c r="E104" i="2" s="1"/>
  <c r="H104" i="2"/>
  <c r="L103" i="2"/>
  <c r="J103" i="2" l="1"/>
  <c r="L104" i="2"/>
  <c r="F104" i="2"/>
  <c r="E105" i="2" s="1"/>
  <c r="G104" i="2"/>
  <c r="K104" i="2" s="1"/>
  <c r="I104" i="2"/>
  <c r="G105" i="2" l="1"/>
  <c r="K105" i="2" s="1"/>
  <c r="H105" i="2"/>
  <c r="J104" i="2"/>
  <c r="I105" i="2"/>
  <c r="L105" i="2"/>
  <c r="F105" i="2"/>
  <c r="G106" i="2" s="1"/>
  <c r="K106" i="2" s="1"/>
  <c r="I106" i="2" l="1"/>
  <c r="H106" i="2"/>
  <c r="J105" i="2"/>
  <c r="E106" i="2"/>
  <c r="L106" i="2" l="1"/>
  <c r="J106" i="2" s="1"/>
  <c r="F106" i="2"/>
  <c r="I107" i="2" s="1"/>
  <c r="E107" i="2" l="1"/>
  <c r="H107" i="2"/>
  <c r="G107" i="2"/>
  <c r="K107" i="2" s="1"/>
  <c r="L107" i="2" l="1"/>
  <c r="F107" i="2"/>
  <c r="I108" i="2" s="1"/>
  <c r="G108" i="2" l="1"/>
  <c r="K108" i="2" s="1"/>
  <c r="H108" i="2"/>
  <c r="E108" i="2"/>
  <c r="J107" i="2"/>
  <c r="F108" i="2" l="1"/>
  <c r="E109" i="2" s="1"/>
  <c r="L108" i="2"/>
  <c r="H109" i="2"/>
  <c r="J108" i="2" l="1"/>
  <c r="I109" i="2"/>
  <c r="G109" i="2"/>
  <c r="K109" i="2" s="1"/>
  <c r="L109" i="2"/>
  <c r="F109" i="2"/>
  <c r="H110" i="2"/>
  <c r="E110" i="2"/>
  <c r="I110" i="2" l="1"/>
  <c r="G110" i="2"/>
  <c r="K110" i="2" s="1"/>
  <c r="L110" i="2"/>
  <c r="J110" i="2" s="1"/>
  <c r="F110" i="2"/>
  <c r="H111" i="2" s="1"/>
  <c r="J109" i="2"/>
  <c r="I111" i="2" l="1"/>
  <c r="E111" i="2"/>
  <c r="G111" i="2"/>
  <c r="K111" i="2" s="1"/>
  <c r="L111" i="2" l="1"/>
  <c r="J111" i="2" s="1"/>
  <c r="F111" i="2"/>
  <c r="H112" i="2" s="1"/>
  <c r="E112" i="2" l="1"/>
  <c r="I112" i="2"/>
  <c r="F112" i="2"/>
  <c r="E113" i="2" s="1"/>
  <c r="L112" i="2"/>
  <c r="G112" i="2"/>
  <c r="K112" i="2" s="1"/>
  <c r="G113" i="2" l="1"/>
  <c r="K113" i="2" s="1"/>
  <c r="H113" i="2"/>
  <c r="F113" i="2"/>
  <c r="E114" i="2" s="1"/>
  <c r="L113" i="2"/>
  <c r="J113" i="2" s="1"/>
  <c r="I113" i="2"/>
  <c r="J112" i="2"/>
  <c r="I114" i="2" l="1"/>
  <c r="H114" i="2"/>
  <c r="H115" i="2"/>
  <c r="G115" i="2"/>
  <c r="K115" i="2" s="1"/>
  <c r="F114" i="2"/>
  <c r="L114" i="2"/>
  <c r="E115" i="2"/>
  <c r="G114" i="2"/>
  <c r="K114" i="2" s="1"/>
  <c r="F115" i="2" l="1"/>
  <c r="E116" i="2" s="1"/>
  <c r="L115" i="2"/>
  <c r="I115" i="2"/>
  <c r="J114" i="2"/>
  <c r="J115" i="2" l="1"/>
  <c r="I116" i="2"/>
  <c r="L116" i="2"/>
  <c r="F116" i="2"/>
  <c r="G117" i="2" s="1"/>
  <c r="K117" i="2" s="1"/>
  <c r="H116" i="2"/>
  <c r="G116" i="2"/>
  <c r="K116" i="2" s="1"/>
  <c r="H117" i="2" l="1"/>
  <c r="J116" i="2"/>
  <c r="I117" i="2"/>
  <c r="E117" i="2"/>
  <c r="L117" i="2" l="1"/>
  <c r="F117" i="2"/>
  <c r="I118" i="2" s="1"/>
  <c r="H118" i="2" l="1"/>
  <c r="E118" i="2"/>
  <c r="G118" i="2"/>
  <c r="K118" i="2" s="1"/>
  <c r="J117" i="2"/>
  <c r="L118" i="2" l="1"/>
  <c r="F118" i="2"/>
  <c r="G119" i="2" s="1"/>
  <c r="K119" i="2" s="1"/>
  <c r="E119" i="2" l="1"/>
  <c r="I119" i="2"/>
  <c r="H119" i="2"/>
  <c r="J118" i="2"/>
  <c r="F119" i="2" l="1"/>
  <c r="L119" i="2"/>
  <c r="I120" i="2" s="1"/>
  <c r="H120" i="2"/>
  <c r="G120" i="2"/>
  <c r="K120" i="2" s="1"/>
  <c r="E120" i="2"/>
  <c r="L120" i="2" l="1"/>
  <c r="F120" i="2"/>
  <c r="G121" i="2" s="1"/>
  <c r="K121" i="2" s="1"/>
  <c r="J119" i="2"/>
  <c r="E121" i="2" l="1"/>
  <c r="H121" i="2"/>
  <c r="I121" i="2"/>
  <c r="J120" i="2"/>
  <c r="F121" i="2" l="1"/>
  <c r="L121" i="2"/>
  <c r="G122" i="2"/>
  <c r="K122" i="2" s="1"/>
  <c r="H122" i="2"/>
  <c r="E122" i="2"/>
  <c r="L122" i="2" l="1"/>
  <c r="F122" i="2"/>
  <c r="H123" i="2" s="1"/>
  <c r="E123" i="2"/>
  <c r="J121" i="2"/>
  <c r="I122" i="2"/>
  <c r="I123" i="2" l="1"/>
  <c r="L123" i="2"/>
  <c r="J123" i="2" s="1"/>
  <c r="F123" i="2"/>
  <c r="G124" i="2" s="1"/>
  <c r="K124" i="2" s="1"/>
  <c r="G123" i="2"/>
  <c r="K123" i="2" s="1"/>
  <c r="J122" i="2"/>
  <c r="I124" i="2" l="1"/>
  <c r="E124" i="2"/>
  <c r="H124" i="2"/>
  <c r="F124" i="2" l="1"/>
  <c r="G125" i="2" s="1"/>
  <c r="K125" i="2" s="1"/>
  <c r="L124" i="2"/>
  <c r="E125" i="2"/>
  <c r="J124" i="2" l="1"/>
  <c r="F125" i="2"/>
  <c r="G126" i="2" s="1"/>
  <c r="K126" i="2" s="1"/>
  <c r="L125" i="2"/>
  <c r="J125" i="2" s="1"/>
  <c r="H126" i="2"/>
  <c r="I125" i="2"/>
  <c r="H125" i="2"/>
  <c r="I126" i="2" l="1"/>
  <c r="E126" i="2"/>
  <c r="L126" i="2" l="1"/>
  <c r="F126" i="2"/>
  <c r="I127" i="2" s="1"/>
  <c r="J126" i="2" l="1"/>
  <c r="G127" i="2"/>
  <c r="K127" i="2" s="1"/>
  <c r="E127" i="2"/>
  <c r="H127" i="2"/>
  <c r="L127" i="2" l="1"/>
  <c r="J127" i="2" s="1"/>
  <c r="F127" i="2"/>
  <c r="I128" i="2" s="1"/>
  <c r="G128" i="2" l="1"/>
  <c r="K128" i="2" s="1"/>
  <c r="E128" i="2"/>
  <c r="H128" i="2"/>
  <c r="L128" i="2" l="1"/>
  <c r="J128" i="2" s="1"/>
  <c r="F128" i="2"/>
  <c r="I129" i="2" s="1"/>
  <c r="G129" i="2"/>
  <c r="K129" i="2" s="1"/>
  <c r="K21" i="2" s="1"/>
  <c r="H129" i="2" l="1"/>
  <c r="E129" i="2"/>
  <c r="F129" i="2"/>
  <c r="L129" i="2"/>
  <c r="J129" i="2" s="1"/>
</calcChain>
</file>

<file path=xl/sharedStrings.xml><?xml version="1.0" encoding="utf-8"?>
<sst xmlns="http://schemas.openxmlformats.org/spreadsheetml/2006/main" count="87" uniqueCount="24">
  <si>
    <t>DATE</t>
  </si>
  <si>
    <t>HS</t>
  </si>
  <si>
    <t>1987 mean</t>
  </si>
  <si>
    <t>1986 mean</t>
  </si>
  <si>
    <t>Trend</t>
  </si>
  <si>
    <t>Seasonal mean</t>
  </si>
  <si>
    <t>Base</t>
  </si>
  <si>
    <t>alp</t>
  </si>
  <si>
    <t>bet</t>
  </si>
  <si>
    <t>gam</t>
  </si>
  <si>
    <t>APE</t>
  </si>
  <si>
    <t>MAPE</t>
  </si>
  <si>
    <t>season</t>
  </si>
  <si>
    <t>q#</t>
  </si>
  <si>
    <t>sales</t>
  </si>
  <si>
    <t>ft1</t>
  </si>
  <si>
    <t>ft2</t>
  </si>
  <si>
    <t>ft3</t>
  </si>
  <si>
    <t>ft4</t>
  </si>
  <si>
    <t>seas</t>
  </si>
  <si>
    <t>seasonalities</t>
  </si>
  <si>
    <t>year 1 mean</t>
  </si>
  <si>
    <t>year 2 mean</t>
  </si>
  <si>
    <t>next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</si>
</sst>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新細明體"/>
      <family val="1"/>
      <charset val="136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1" fillId="0" borderId="0"/>
  </cellStyleXfs>
  <cellXfs count="13">
    <xf numFmtId="0" fontId="0" fillId="0" borderId="0" xfId="0"/>
    <xf numFmtId="17" fontId="0" fillId="0" borderId="0" xfId="0" applyNumberFormat="1"/>
    <xf numFmtId="0" fontId="2" fillId="0" borderId="0" xfId="1" applyFont="1">
      <alignment vertical="center"/>
    </xf>
    <xf numFmtId="2" fontId="0" fillId="0" borderId="0" xfId="0" applyNumberFormat="1"/>
    <xf numFmtId="0" fontId="2" fillId="0" borderId="0" xfId="0" applyFont="1"/>
    <xf numFmtId="0" fontId="4" fillId="2" borderId="0" xfId="0" applyFont="1" applyFill="1"/>
    <xf numFmtId="0" fontId="1" fillId="0" borderId="0" xfId="0" applyFont="1"/>
    <xf numFmtId="0" fontId="1" fillId="0" borderId="0" xfId="2"/>
    <xf numFmtId="17" fontId="1" fillId="0" borderId="0" xfId="2" applyNumberFormat="1"/>
    <xf numFmtId="2" fontId="1" fillId="0" borderId="0" xfId="2" applyNumberFormat="1"/>
    <xf numFmtId="164" fontId="1" fillId="0" borderId="0" xfId="2" applyNumberFormat="1"/>
    <xf numFmtId="0" fontId="1" fillId="0" borderId="0" xfId="1" applyFont="1">
      <alignment vertical="center"/>
    </xf>
    <xf numFmtId="0" fontId="4" fillId="2" borderId="0" xfId="2" applyFont="1" applyFill="1"/>
  </cellXfs>
  <cellStyles count="3">
    <cellStyle name="Normal" xfId="0" builtinId="0"/>
    <cellStyle name="Normal 2" xfId="2" xr:uid="{20CA9B99-112B-4A0E-807B-70FB6022C915}"/>
    <cellStyle name="Normal_Quarterly Sales - 28SEP06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O131"/>
  <sheetViews>
    <sheetView topLeftCell="A3" workbookViewId="0">
      <selection activeCell="L32" sqref="L32"/>
    </sheetView>
  </sheetViews>
  <sheetFormatPr defaultRowHeight="12.75" x14ac:dyDescent="0.2"/>
  <cols>
    <col min="12" max="12" width="13" customWidth="1"/>
    <col min="14" max="14" width="11" customWidth="1"/>
  </cols>
  <sheetData>
    <row r="1" spans="3:15" x14ac:dyDescent="0.2">
      <c r="C1" t="s">
        <v>0</v>
      </c>
      <c r="D1" t="s">
        <v>1</v>
      </c>
      <c r="L1" t="s">
        <v>5</v>
      </c>
      <c r="N1" t="s">
        <v>2</v>
      </c>
      <c r="O1">
        <f>AVERAGE(D26:D29)</f>
        <v>29.2814999225</v>
      </c>
    </row>
    <row r="2" spans="3:15" x14ac:dyDescent="0.2">
      <c r="C2" s="1"/>
      <c r="N2" t="s">
        <v>3</v>
      </c>
      <c r="O2">
        <f>AVERAGE(D30:D33)</f>
        <v>83.695749877499992</v>
      </c>
    </row>
    <row r="3" spans="3:15" x14ac:dyDescent="0.2">
      <c r="C3" s="1"/>
      <c r="N3" t="s">
        <v>4</v>
      </c>
      <c r="O3">
        <f>(O2/O1)^(1/4)</f>
        <v>1.3002519727515263</v>
      </c>
    </row>
    <row r="4" spans="3:15" x14ac:dyDescent="0.2">
      <c r="C4" s="1"/>
    </row>
    <row r="5" spans="3:15" x14ac:dyDescent="0.2">
      <c r="C5" s="1"/>
    </row>
    <row r="6" spans="3:15" x14ac:dyDescent="0.2">
      <c r="C6" s="1"/>
    </row>
    <row r="7" spans="3:15" x14ac:dyDescent="0.2">
      <c r="C7" s="1"/>
    </row>
    <row r="8" spans="3:15" x14ac:dyDescent="0.2">
      <c r="C8" s="1"/>
    </row>
    <row r="9" spans="3:15" x14ac:dyDescent="0.2">
      <c r="C9" s="1"/>
    </row>
    <row r="10" spans="3:15" x14ac:dyDescent="0.2">
      <c r="C10" s="1"/>
      <c r="L10" t="s">
        <v>7</v>
      </c>
      <c r="M10" t="s">
        <v>8</v>
      </c>
      <c r="N10" t="s">
        <v>9</v>
      </c>
    </row>
    <row r="11" spans="3:15" x14ac:dyDescent="0.2">
      <c r="C11" s="1"/>
      <c r="L11">
        <v>1</v>
      </c>
      <c r="M11">
        <v>0.10738821200971051</v>
      </c>
      <c r="N11">
        <v>0.37522875998890243</v>
      </c>
    </row>
    <row r="12" spans="3:15" x14ac:dyDescent="0.2">
      <c r="C12" s="3"/>
    </row>
    <row r="13" spans="3:15" x14ac:dyDescent="0.2">
      <c r="C13" s="3"/>
    </row>
    <row r="14" spans="3:15" x14ac:dyDescent="0.2">
      <c r="C14" s="3"/>
    </row>
    <row r="15" spans="3:15" x14ac:dyDescent="0.2">
      <c r="C15" s="3"/>
    </row>
    <row r="16" spans="3:15" x14ac:dyDescent="0.2">
      <c r="C16" s="3"/>
    </row>
    <row r="17" spans="2:12" x14ac:dyDescent="0.2">
      <c r="C17" s="3"/>
    </row>
    <row r="18" spans="2:12" x14ac:dyDescent="0.2">
      <c r="C18" s="1"/>
    </row>
    <row r="19" spans="2:12" x14ac:dyDescent="0.2">
      <c r="C19" s="1"/>
    </row>
    <row r="20" spans="2:12" x14ac:dyDescent="0.2">
      <c r="C20" s="1"/>
    </row>
    <row r="21" spans="2:12" x14ac:dyDescent="0.2">
      <c r="C21" s="1"/>
      <c r="G21" t="s">
        <v>11</v>
      </c>
      <c r="K21">
        <f>AVERAGE(K34:K129)</f>
        <v>0.14788346263678107</v>
      </c>
      <c r="L21" t="s">
        <v>19</v>
      </c>
    </row>
    <row r="22" spans="2:12" x14ac:dyDescent="0.2">
      <c r="C22" s="1"/>
    </row>
    <row r="23" spans="2:12" x14ac:dyDescent="0.2">
      <c r="C23" s="1"/>
    </row>
    <row r="24" spans="2:12" x14ac:dyDescent="0.2">
      <c r="C24" s="1"/>
      <c r="E24" t="s">
        <v>6</v>
      </c>
      <c r="F24" t="s">
        <v>4</v>
      </c>
      <c r="G24" t="s">
        <v>15</v>
      </c>
      <c r="H24" t="s">
        <v>16</v>
      </c>
      <c r="I24" t="s">
        <v>17</v>
      </c>
      <c r="J24" t="s">
        <v>18</v>
      </c>
      <c r="K24" t="s">
        <v>10</v>
      </c>
    </row>
    <row r="25" spans="2:12" x14ac:dyDescent="0.2">
      <c r="B25" t="s">
        <v>12</v>
      </c>
      <c r="C25" s="1" t="s">
        <v>13</v>
      </c>
      <c r="D25" t="s">
        <v>14</v>
      </c>
      <c r="F25" s="3"/>
    </row>
    <row r="26" spans="2:12" x14ac:dyDescent="0.2">
      <c r="B26">
        <v>1</v>
      </c>
      <c r="C26" s="3">
        <v>1</v>
      </c>
      <c r="D26">
        <v>19.539999959999999</v>
      </c>
      <c r="F26" s="3"/>
    </row>
    <row r="27" spans="2:12" x14ac:dyDescent="0.2">
      <c r="B27">
        <v>2</v>
      </c>
      <c r="C27" s="3">
        <v>2</v>
      </c>
      <c r="D27">
        <v>23.54999995</v>
      </c>
      <c r="F27" s="3"/>
    </row>
    <row r="28" spans="2:12" x14ac:dyDescent="0.2">
      <c r="B28">
        <v>3</v>
      </c>
      <c r="C28" s="3">
        <v>3</v>
      </c>
      <c r="D28">
        <v>32.568999890000001</v>
      </c>
      <c r="F28" s="3"/>
    </row>
    <row r="29" spans="2:12" x14ac:dyDescent="0.2">
      <c r="B29">
        <v>4</v>
      </c>
      <c r="C29" s="3">
        <v>4</v>
      </c>
      <c r="D29">
        <v>41.466999889999997</v>
      </c>
      <c r="F29" s="3"/>
      <c r="L29" s="6" t="s">
        <v>20</v>
      </c>
    </row>
    <row r="30" spans="2:12" x14ac:dyDescent="0.2">
      <c r="B30">
        <v>1</v>
      </c>
      <c r="C30" s="3">
        <v>5</v>
      </c>
      <c r="D30">
        <v>67.620999810000001</v>
      </c>
      <c r="F30" s="3"/>
      <c r="L30">
        <f>AVERAGE(D26,D30)/AVERAGE($D$26:$D$33)</f>
        <v>0.77149160494080282</v>
      </c>
    </row>
    <row r="31" spans="2:12" x14ac:dyDescent="0.2">
      <c r="B31">
        <v>2</v>
      </c>
      <c r="C31" s="3">
        <v>6</v>
      </c>
      <c r="D31">
        <v>78.764999869999997</v>
      </c>
      <c r="F31" s="3"/>
      <c r="L31">
        <f>AVERAGE(D27,D31)/AVERAGE($D$26:$D$33)</f>
        <v>0.90562480500388309</v>
      </c>
    </row>
    <row r="32" spans="2:12" x14ac:dyDescent="0.2">
      <c r="B32">
        <v>3</v>
      </c>
      <c r="C32" s="3">
        <v>7</v>
      </c>
      <c r="D32">
        <v>90.718999859999997</v>
      </c>
      <c r="F32" s="3"/>
      <c r="L32">
        <f>AVERAGE(D28,D32)/AVERAGE($D$26:$D$33)</f>
        <v>1.0912639488769003</v>
      </c>
    </row>
    <row r="33" spans="2:12" x14ac:dyDescent="0.2">
      <c r="B33">
        <v>4</v>
      </c>
      <c r="C33" s="3">
        <v>8</v>
      </c>
      <c r="D33">
        <v>97.677999970000002</v>
      </c>
      <c r="E33">
        <f>D33/L33</f>
        <v>79.308576044258047</v>
      </c>
      <c r="F33" s="3">
        <f>O3</f>
        <v>1.3002519727515263</v>
      </c>
      <c r="L33">
        <f>AVERAGE(D29,D33)/AVERAGE($D$26:$D$33)</f>
        <v>1.2316196411784133</v>
      </c>
    </row>
    <row r="34" spans="2:12" x14ac:dyDescent="0.2">
      <c r="B34">
        <v>1</v>
      </c>
      <c r="C34" s="3">
        <v>9</v>
      </c>
      <c r="D34">
        <v>133.553</v>
      </c>
      <c r="E34">
        <f t="shared" ref="E34:E65" si="0">alp*(D34/L31)+(1-alp)*(E33*F33)</f>
        <v>147.47056315382986</v>
      </c>
      <c r="F34">
        <f t="shared" ref="F34:F65" si="1">bet*(E34/E33)+(1-bet)*F33</f>
        <v>1.3603035624239015</v>
      </c>
      <c r="G34">
        <f t="shared" ref="G34:G65" si="2">(E33*F33)*L31</f>
        <v>93.389055473748812</v>
      </c>
      <c r="H34">
        <f t="shared" ref="H34:H65" si="3">E33*(F33)^2*L32</f>
        <v>146.32044157589408</v>
      </c>
      <c r="I34">
        <f t="shared" ref="I34:I65" si="4">E33*(F33)^3*L33</f>
        <v>214.723373947591</v>
      </c>
      <c r="J34">
        <f t="shared" ref="J34:J65" si="5">E33*(F33)^4*L34</f>
        <v>186.29797200588271</v>
      </c>
      <c r="K34">
        <f>ABS(D34-G34)/D34</f>
        <v>0.30073412447680836</v>
      </c>
      <c r="L34">
        <f t="shared" ref="L34:L65" si="6">gam*(D34/E34)+(1-gam)*L30</f>
        <v>0.82182223927381581</v>
      </c>
    </row>
    <row r="35" spans="2:12" x14ac:dyDescent="0.2">
      <c r="B35">
        <v>2</v>
      </c>
      <c r="C35" s="3">
        <v>10</v>
      </c>
      <c r="D35">
        <v>131.0189996</v>
      </c>
      <c r="E35">
        <f t="shared" si="0"/>
        <v>120.06169518826427</v>
      </c>
      <c r="F35">
        <f t="shared" si="1"/>
        <v>1.3016520419293416</v>
      </c>
      <c r="G35">
        <f t="shared" si="2"/>
        <v>218.91271245401848</v>
      </c>
      <c r="H35">
        <f t="shared" si="3"/>
        <v>336.08847161078631</v>
      </c>
      <c r="I35">
        <f t="shared" si="4"/>
        <v>305.06384125792903</v>
      </c>
      <c r="J35">
        <f t="shared" si="5"/>
        <v>492.46896555684822</v>
      </c>
      <c r="K35">
        <f t="shared" ref="K35:K98" si="7">ABS(D35-G35)/D35</f>
        <v>0.67084707654887688</v>
      </c>
      <c r="L35">
        <f t="shared" si="6"/>
        <v>0.97528195076475677</v>
      </c>
    </row>
    <row r="36" spans="2:12" x14ac:dyDescent="0.2">
      <c r="B36">
        <v>3</v>
      </c>
      <c r="C36" s="3">
        <v>11</v>
      </c>
      <c r="D36">
        <v>142.6809998</v>
      </c>
      <c r="E36">
        <f t="shared" si="0"/>
        <v>115.84826599832628</v>
      </c>
      <c r="F36">
        <f t="shared" si="1"/>
        <v>1.2654895008435001</v>
      </c>
      <c r="G36">
        <f t="shared" si="2"/>
        <v>192.4757325361573</v>
      </c>
      <c r="H36">
        <f t="shared" si="3"/>
        <v>167.17532204451558</v>
      </c>
      <c r="I36">
        <f t="shared" si="4"/>
        <v>258.23753643694619</v>
      </c>
      <c r="J36">
        <f t="shared" si="5"/>
        <v>394.26055101612758</v>
      </c>
      <c r="K36">
        <f t="shared" si="7"/>
        <v>0.34899343855142584</v>
      </c>
      <c r="L36">
        <f t="shared" si="6"/>
        <v>1.143929441256581</v>
      </c>
    </row>
    <row r="37" spans="2:12" x14ac:dyDescent="0.2">
      <c r="B37">
        <v>4</v>
      </c>
      <c r="C37" s="3">
        <v>12</v>
      </c>
      <c r="D37">
        <v>175.80799959999999</v>
      </c>
      <c r="E37">
        <f t="shared" si="0"/>
        <v>213.92460704805052</v>
      </c>
      <c r="F37">
        <f t="shared" si="1"/>
        <v>1.3278931758741177</v>
      </c>
      <c r="G37">
        <f t="shared" si="2"/>
        <v>120.48305569493918</v>
      </c>
      <c r="H37">
        <f t="shared" si="3"/>
        <v>180.94092968029813</v>
      </c>
      <c r="I37">
        <f t="shared" si="4"/>
        <v>268.57427644895819</v>
      </c>
      <c r="J37">
        <f t="shared" si="5"/>
        <v>320.24532816070138</v>
      </c>
      <c r="K37">
        <f t="shared" si="7"/>
        <v>0.31468957061644887</v>
      </c>
      <c r="L37">
        <f t="shared" si="6"/>
        <v>1.0778518702150772</v>
      </c>
    </row>
    <row r="38" spans="2:12" x14ac:dyDescent="0.2">
      <c r="B38">
        <v>1</v>
      </c>
      <c r="C38" s="2">
        <v>13</v>
      </c>
      <c r="D38" s="4">
        <v>214.29299974</v>
      </c>
      <c r="E38">
        <f t="shared" si="0"/>
        <v>219.72415215104152</v>
      </c>
      <c r="F38">
        <f t="shared" si="1"/>
        <v>1.2955926330149203</v>
      </c>
      <c r="G38">
        <f t="shared" si="2"/>
        <v>277.0473936834743</v>
      </c>
      <c r="H38">
        <f t="shared" si="3"/>
        <v>431.50542341659263</v>
      </c>
      <c r="I38">
        <f t="shared" si="4"/>
        <v>539.89491820213618</v>
      </c>
      <c r="J38">
        <f t="shared" si="5"/>
        <v>584.92758025418163</v>
      </c>
      <c r="K38">
        <f t="shared" si="7"/>
        <v>0.29284388206620704</v>
      </c>
      <c r="L38">
        <f t="shared" si="6"/>
        <v>0.87940473652481632</v>
      </c>
    </row>
    <row r="39" spans="2:12" x14ac:dyDescent="0.2">
      <c r="B39">
        <v>2</v>
      </c>
      <c r="C39" s="2">
        <v>14</v>
      </c>
      <c r="D39" s="4">
        <v>227.98199987000001</v>
      </c>
      <c r="E39">
        <f t="shared" si="0"/>
        <v>199.29725702274683</v>
      </c>
      <c r="F39">
        <f t="shared" si="1"/>
        <v>1.2538660065754692</v>
      </c>
      <c r="G39">
        <f t="shared" si="2"/>
        <v>325.64581762009681</v>
      </c>
      <c r="H39">
        <f t="shared" si="3"/>
        <v>397.53357717811963</v>
      </c>
      <c r="I39">
        <f t="shared" si="4"/>
        <v>420.21544163050174</v>
      </c>
      <c r="J39">
        <f t="shared" si="5"/>
        <v>642.96105074470256</v>
      </c>
      <c r="K39">
        <f t="shared" si="7"/>
        <v>0.42838389787696701</v>
      </c>
      <c r="L39">
        <f t="shared" si="6"/>
        <v>1.0385633394972442</v>
      </c>
    </row>
    <row r="40" spans="2:12" x14ac:dyDescent="0.2">
      <c r="B40">
        <v>3</v>
      </c>
      <c r="C40" s="2">
        <v>15</v>
      </c>
      <c r="D40" s="4">
        <v>267.28399944</v>
      </c>
      <c r="E40">
        <f t="shared" si="0"/>
        <v>247.97841598276904</v>
      </c>
      <c r="F40">
        <f t="shared" si="1"/>
        <v>1.2528348716777062</v>
      </c>
      <c r="G40">
        <f t="shared" si="2"/>
        <v>269.34661967927457</v>
      </c>
      <c r="H40">
        <f t="shared" si="3"/>
        <v>275.54490098248431</v>
      </c>
      <c r="I40">
        <f t="shared" si="4"/>
        <v>408.02586579252733</v>
      </c>
      <c r="J40">
        <f t="shared" si="5"/>
        <v>551.30052361724097</v>
      </c>
      <c r="K40">
        <f t="shared" si="7"/>
        <v>7.7169611484266308E-3</v>
      </c>
      <c r="L40">
        <f t="shared" si="6"/>
        <v>1.1191352362115989</v>
      </c>
    </row>
    <row r="41" spans="2:12" x14ac:dyDescent="0.2">
      <c r="B41">
        <v>4</v>
      </c>
      <c r="C41" s="2">
        <v>16</v>
      </c>
      <c r="D41" s="4">
        <v>273.20999907999999</v>
      </c>
      <c r="E41">
        <f t="shared" si="0"/>
        <v>310.67606044476901</v>
      </c>
      <c r="F41">
        <f t="shared" si="1"/>
        <v>1.2528348948366714</v>
      </c>
      <c r="G41">
        <f t="shared" si="2"/>
        <v>273.20995205105658</v>
      </c>
      <c r="H41">
        <f t="shared" si="3"/>
        <v>404.23557949362123</v>
      </c>
      <c r="I41">
        <f t="shared" si="4"/>
        <v>545.73015347832131</v>
      </c>
      <c r="J41">
        <f t="shared" si="5"/>
        <v>612.99715987238085</v>
      </c>
      <c r="K41">
        <f t="shared" si="7"/>
        <v>1.7213478120023409E-7</v>
      </c>
      <c r="L41">
        <f t="shared" si="6"/>
        <v>1.0033887983171288</v>
      </c>
    </row>
    <row r="42" spans="2:12" x14ac:dyDescent="0.2">
      <c r="B42">
        <v>1</v>
      </c>
      <c r="C42" s="2">
        <v>17</v>
      </c>
      <c r="D42" s="4">
        <v>316.22799968999999</v>
      </c>
      <c r="E42">
        <f t="shared" si="0"/>
        <v>304.48600259959312</v>
      </c>
      <c r="F42">
        <f t="shared" si="1"/>
        <v>1.2235437536469398</v>
      </c>
      <c r="G42">
        <f t="shared" si="2"/>
        <v>404.23565654903308</v>
      </c>
      <c r="H42">
        <f t="shared" si="3"/>
        <v>545.7302675933978</v>
      </c>
      <c r="I42">
        <f t="shared" si="4"/>
        <v>612.997299384754</v>
      </c>
      <c r="J42">
        <f t="shared" si="5"/>
        <v>718.79797246936414</v>
      </c>
      <c r="K42">
        <f t="shared" si="7"/>
        <v>0.27830444155896211</v>
      </c>
      <c r="L42">
        <f t="shared" si="6"/>
        <v>0.93912562175972658</v>
      </c>
    </row>
    <row r="43" spans="2:12" x14ac:dyDescent="0.2">
      <c r="B43">
        <v>2</v>
      </c>
      <c r="C43" s="2">
        <v>18</v>
      </c>
      <c r="D43" s="4">
        <v>300.10199927999997</v>
      </c>
      <c r="E43">
        <f t="shared" si="0"/>
        <v>268.15525914086993</v>
      </c>
      <c r="F43">
        <f t="shared" si="1"/>
        <v>1.1867244138241544</v>
      </c>
      <c r="G43">
        <f t="shared" si="2"/>
        <v>416.93601070741903</v>
      </c>
      <c r="H43">
        <f t="shared" si="3"/>
        <v>457.37833527541801</v>
      </c>
      <c r="I43">
        <f t="shared" si="4"/>
        <v>523.78075188450373</v>
      </c>
      <c r="J43">
        <f t="shared" si="5"/>
        <v>729.35718198134066</v>
      </c>
      <c r="K43">
        <f t="shared" si="7"/>
        <v>0.38931433881722011</v>
      </c>
      <c r="L43">
        <f t="shared" si="6"/>
        <v>1.0687962323913256</v>
      </c>
    </row>
    <row r="44" spans="2:12" x14ac:dyDescent="0.2">
      <c r="B44">
        <v>3</v>
      </c>
      <c r="C44" s="2">
        <v>19</v>
      </c>
      <c r="D44" s="4">
        <v>422.14299964999998</v>
      </c>
      <c r="E44">
        <f t="shared" si="0"/>
        <v>420.71727366103045</v>
      </c>
      <c r="F44">
        <f t="shared" si="1"/>
        <v>1.2277689657268649</v>
      </c>
      <c r="G44">
        <f t="shared" si="2"/>
        <v>319.3047977819212</v>
      </c>
      <c r="H44">
        <f t="shared" si="3"/>
        <v>354.65800125475903</v>
      </c>
      <c r="I44">
        <f t="shared" si="4"/>
        <v>478.99487197788432</v>
      </c>
      <c r="J44">
        <f t="shared" si="5"/>
        <v>572.10869359836818</v>
      </c>
      <c r="K44">
        <f t="shared" si="7"/>
        <v>0.24360987142589655</v>
      </c>
      <c r="L44">
        <f t="shared" si="6"/>
        <v>1.0757038438473245</v>
      </c>
    </row>
    <row r="45" spans="2:12" x14ac:dyDescent="0.2">
      <c r="B45">
        <v>4</v>
      </c>
      <c r="C45" s="2">
        <v>20</v>
      </c>
      <c r="D45" s="4">
        <v>477.39899921</v>
      </c>
      <c r="E45">
        <f t="shared" si="0"/>
        <v>508.34413218910299</v>
      </c>
      <c r="F45">
        <f t="shared" si="1"/>
        <v>1.2256760460260276</v>
      </c>
      <c r="G45">
        <f t="shared" si="2"/>
        <v>485.0993407350179</v>
      </c>
      <c r="H45">
        <f t="shared" si="3"/>
        <v>677.82652646288864</v>
      </c>
      <c r="I45">
        <f t="shared" si="4"/>
        <v>837.592960354345</v>
      </c>
      <c r="J45">
        <f t="shared" si="5"/>
        <v>936.18525639406914</v>
      </c>
      <c r="K45">
        <f t="shared" si="7"/>
        <v>1.6129781456937345E-2</v>
      </c>
      <c r="L45">
        <f t="shared" si="6"/>
        <v>0.9792754062645469</v>
      </c>
    </row>
    <row r="46" spans="2:12" x14ac:dyDescent="0.2">
      <c r="B46">
        <v>1</v>
      </c>
      <c r="C46" s="2">
        <v>21</v>
      </c>
      <c r="D46" s="4">
        <v>698.29599953000002</v>
      </c>
      <c r="E46">
        <f t="shared" si="0"/>
        <v>653.34811104978542</v>
      </c>
      <c r="F46">
        <f t="shared" si="1"/>
        <v>1.2320733361256708</v>
      </c>
      <c r="G46">
        <f t="shared" si="2"/>
        <v>665.92976604231262</v>
      </c>
      <c r="H46">
        <f t="shared" si="3"/>
        <v>821.48934050674097</v>
      </c>
      <c r="I46">
        <f t="shared" si="4"/>
        <v>916.62090586521424</v>
      </c>
      <c r="J46">
        <f t="shared" si="5"/>
        <v>1133.2392638772617</v>
      </c>
      <c r="K46">
        <f t="shared" si="7"/>
        <v>4.6350306330656399E-2</v>
      </c>
      <c r="L46">
        <f t="shared" si="6"/>
        <v>0.98778176419402541</v>
      </c>
    </row>
    <row r="47" spans="2:12" x14ac:dyDescent="0.2">
      <c r="B47">
        <v>2</v>
      </c>
      <c r="C47" s="2">
        <v>22</v>
      </c>
      <c r="D47" s="4">
        <v>435.34399986</v>
      </c>
      <c r="E47">
        <f t="shared" si="0"/>
        <v>404.70618595445745</v>
      </c>
      <c r="F47">
        <f t="shared" si="1"/>
        <v>1.1662831182180484</v>
      </c>
      <c r="G47">
        <f t="shared" si="2"/>
        <v>865.91232098822877</v>
      </c>
      <c r="H47">
        <f t="shared" si="3"/>
        <v>971.2311552585935</v>
      </c>
      <c r="I47">
        <f t="shared" si="4"/>
        <v>1207.0223747617513</v>
      </c>
      <c r="J47">
        <f t="shared" si="5"/>
        <v>1613.0124550679734</v>
      </c>
      <c r="K47">
        <f t="shared" si="7"/>
        <v>0.98903010324408513</v>
      </c>
      <c r="L47">
        <f t="shared" si="6"/>
        <v>1.0713881668724454</v>
      </c>
    </row>
    <row r="48" spans="2:12" x14ac:dyDescent="0.2">
      <c r="B48">
        <v>3</v>
      </c>
      <c r="C48" s="2">
        <v>23</v>
      </c>
      <c r="D48" s="4">
        <v>374.92899990000001</v>
      </c>
      <c r="E48">
        <f t="shared" si="0"/>
        <v>382.86369442297075</v>
      </c>
      <c r="F48">
        <f t="shared" si="1"/>
        <v>1.1426303973402061</v>
      </c>
      <c r="G48">
        <f t="shared" si="2"/>
        <v>462.2199429798568</v>
      </c>
      <c r="H48">
        <f t="shared" si="3"/>
        <v>543.76196398763932</v>
      </c>
      <c r="I48">
        <f t="shared" si="4"/>
        <v>687.85778367569594</v>
      </c>
      <c r="J48">
        <f t="shared" si="5"/>
        <v>778.37542813000869</v>
      </c>
      <c r="K48">
        <f t="shared" si="7"/>
        <v>0.23281992884823202</v>
      </c>
      <c r="L48">
        <f t="shared" si="6"/>
        <v>1.0395211207854718</v>
      </c>
    </row>
    <row r="49" spans="2:12" x14ac:dyDescent="0.2">
      <c r="B49">
        <v>4</v>
      </c>
      <c r="C49" s="2">
        <v>24</v>
      </c>
      <c r="D49" s="4">
        <v>409.70899962999999</v>
      </c>
      <c r="E49">
        <f t="shared" si="0"/>
        <v>414.7768408787133</v>
      </c>
      <c r="F49">
        <f t="shared" si="1"/>
        <v>1.1362647902793024</v>
      </c>
      <c r="G49">
        <f t="shared" si="2"/>
        <v>432.12656295421868</v>
      </c>
      <c r="H49">
        <f t="shared" si="3"/>
        <v>535.5531498326003</v>
      </c>
      <c r="I49">
        <f t="shared" si="4"/>
        <v>593.73797040080353</v>
      </c>
      <c r="J49">
        <f t="shared" si="5"/>
        <v>641.18795539566247</v>
      </c>
      <c r="K49">
        <f t="shared" si="7"/>
        <v>5.4715818652906194E-2</v>
      </c>
      <c r="L49">
        <f t="shared" si="6"/>
        <v>0.98246723640244693</v>
      </c>
    </row>
    <row r="50" spans="2:12" x14ac:dyDescent="0.2">
      <c r="B50">
        <v>1</v>
      </c>
      <c r="C50" s="2">
        <v>25</v>
      </c>
      <c r="D50" s="4">
        <v>533.88999938999996</v>
      </c>
      <c r="E50">
        <f t="shared" si="0"/>
        <v>498.31612472304118</v>
      </c>
      <c r="F50">
        <f t="shared" si="1"/>
        <v>1.1432603797623</v>
      </c>
      <c r="G50">
        <f t="shared" si="2"/>
        <v>504.94130046041352</v>
      </c>
      <c r="H50">
        <f t="shared" si="3"/>
        <v>556.68166274806822</v>
      </c>
      <c r="I50">
        <f t="shared" si="4"/>
        <v>597.82107848719113</v>
      </c>
      <c r="J50">
        <f t="shared" si="5"/>
        <v>704.64797450903325</v>
      </c>
      <c r="K50">
        <f t="shared" si="7"/>
        <v>5.4222216116919207E-2</v>
      </c>
      <c r="L50">
        <f t="shared" si="6"/>
        <v>1.019153290998182</v>
      </c>
    </row>
    <row r="51" spans="2:12" x14ac:dyDescent="0.2">
      <c r="B51">
        <v>2</v>
      </c>
      <c r="C51" s="2">
        <v>26</v>
      </c>
      <c r="D51" s="4">
        <v>408.94299984000003</v>
      </c>
      <c r="E51">
        <f t="shared" si="0"/>
        <v>393.39556615357554</v>
      </c>
      <c r="F51">
        <f t="shared" si="1"/>
        <v>1.1052652944602392</v>
      </c>
      <c r="G51">
        <f t="shared" si="2"/>
        <v>592.22046535006609</v>
      </c>
      <c r="H51">
        <f t="shared" si="3"/>
        <v>639.90178691719746</v>
      </c>
      <c r="I51">
        <f t="shared" si="4"/>
        <v>758.89188860289039</v>
      </c>
      <c r="J51">
        <f t="shared" si="5"/>
        <v>901.89944706192534</v>
      </c>
      <c r="K51">
        <f t="shared" si="7"/>
        <v>0.4481736221961834</v>
      </c>
      <c r="L51">
        <f t="shared" si="6"/>
        <v>1.0594307346847212</v>
      </c>
    </row>
    <row r="52" spans="2:12" x14ac:dyDescent="0.2">
      <c r="B52">
        <v>3</v>
      </c>
      <c r="C52" s="2">
        <v>27</v>
      </c>
      <c r="D52" s="4">
        <v>448.27899932999998</v>
      </c>
      <c r="E52">
        <f t="shared" si="0"/>
        <v>456.27882815867457</v>
      </c>
      <c r="F52">
        <f t="shared" si="1"/>
        <v>1.1111267701602101</v>
      </c>
      <c r="G52">
        <f t="shared" si="2"/>
        <v>427.18310728038858</v>
      </c>
      <c r="H52">
        <f t="shared" si="3"/>
        <v>489.78111846191547</v>
      </c>
      <c r="I52">
        <f t="shared" si="4"/>
        <v>562.73202129872072</v>
      </c>
      <c r="J52">
        <f t="shared" si="5"/>
        <v>597.71137129581393</v>
      </c>
      <c r="K52">
        <f t="shared" si="7"/>
        <v>4.7059737532075825E-2</v>
      </c>
      <c r="L52">
        <f t="shared" si="6"/>
        <v>1.0181128624958793</v>
      </c>
    </row>
    <row r="53" spans="2:12" x14ac:dyDescent="0.2">
      <c r="B53">
        <v>4</v>
      </c>
      <c r="C53" s="2">
        <v>28</v>
      </c>
      <c r="D53" s="4">
        <v>510.78599930000001</v>
      </c>
      <c r="E53">
        <f t="shared" si="0"/>
        <v>501.18662600767794</v>
      </c>
      <c r="F53">
        <f t="shared" si="1"/>
        <v>1.1097624094918979</v>
      </c>
      <c r="G53">
        <f t="shared" si="2"/>
        <v>516.69402544156526</v>
      </c>
      <c r="H53">
        <f t="shared" si="3"/>
        <v>596.80177699636636</v>
      </c>
      <c r="I53">
        <f t="shared" si="4"/>
        <v>637.26061006676707</v>
      </c>
      <c r="J53">
        <f t="shared" si="5"/>
        <v>692.86024244595228</v>
      </c>
      <c r="K53">
        <f t="shared" si="7"/>
        <v>1.156653892170463E-2</v>
      </c>
      <c r="L53">
        <f t="shared" si="6"/>
        <v>0.99623289917728985</v>
      </c>
    </row>
    <row r="54" spans="2:12" x14ac:dyDescent="0.2">
      <c r="B54">
        <v>1</v>
      </c>
      <c r="C54" s="2">
        <v>29</v>
      </c>
      <c r="D54" s="4">
        <v>662.25299834999998</v>
      </c>
      <c r="E54">
        <f t="shared" si="0"/>
        <v>625.10268644139501</v>
      </c>
      <c r="F54">
        <f t="shared" si="1"/>
        <v>1.1245264561558983</v>
      </c>
      <c r="G54">
        <f t="shared" si="2"/>
        <v>589.25333807034917</v>
      </c>
      <c r="H54">
        <f t="shared" si="3"/>
        <v>628.42784190201553</v>
      </c>
      <c r="I54">
        <f t="shared" si="4"/>
        <v>682.41785799975889</v>
      </c>
      <c r="J54">
        <f t="shared" si="5"/>
        <v>786.23430887683219</v>
      </c>
      <c r="K54">
        <f t="shared" si="7"/>
        <v>0.11022926353150397</v>
      </c>
      <c r="L54">
        <f t="shared" si="6"/>
        <v>1.034266546248205</v>
      </c>
    </row>
    <row r="55" spans="2:12" x14ac:dyDescent="0.2">
      <c r="B55">
        <v>2</v>
      </c>
      <c r="C55" s="2">
        <v>30</v>
      </c>
      <c r="D55" s="4">
        <v>575.32699965999996</v>
      </c>
      <c r="E55">
        <f t="shared" si="0"/>
        <v>565.09157368820547</v>
      </c>
      <c r="F55">
        <f t="shared" si="1"/>
        <v>1.1008442987533134</v>
      </c>
      <c r="G55">
        <f t="shared" si="2"/>
        <v>715.6768459461066</v>
      </c>
      <c r="H55">
        <f t="shared" si="3"/>
        <v>787.50188054441696</v>
      </c>
      <c r="I55">
        <f t="shared" si="4"/>
        <v>919.37539098172499</v>
      </c>
      <c r="J55">
        <f t="shared" si="5"/>
        <v>1043.518705671454</v>
      </c>
      <c r="K55">
        <f t="shared" si="7"/>
        <v>0.24394795719486301</v>
      </c>
      <c r="L55">
        <f t="shared" si="6"/>
        <v>1.0439270807379222</v>
      </c>
    </row>
    <row r="56" spans="2:12" x14ac:dyDescent="0.2">
      <c r="B56">
        <v>3</v>
      </c>
      <c r="C56" s="2">
        <v>31</v>
      </c>
      <c r="D56" s="4">
        <v>637.06399918</v>
      </c>
      <c r="E56">
        <f t="shared" si="0"/>
        <v>639.47295828726487</v>
      </c>
      <c r="F56">
        <f t="shared" si="1"/>
        <v>1.1041500124493728</v>
      </c>
      <c r="G56">
        <f t="shared" si="2"/>
        <v>619.73440723601277</v>
      </c>
      <c r="H56">
        <f t="shared" si="3"/>
        <v>708.27694276218153</v>
      </c>
      <c r="I56">
        <f t="shared" si="4"/>
        <v>786.98542257088673</v>
      </c>
      <c r="J56">
        <f t="shared" si="5"/>
        <v>838.11194131893581</v>
      </c>
      <c r="K56">
        <f t="shared" si="7"/>
        <v>2.7202277897186301E-2</v>
      </c>
      <c r="L56">
        <f t="shared" si="6"/>
        <v>1.0099028709912425</v>
      </c>
    </row>
    <row r="57" spans="2:12" x14ac:dyDescent="0.2">
      <c r="B57">
        <v>4</v>
      </c>
      <c r="C57" s="2">
        <v>32</v>
      </c>
      <c r="D57" s="4">
        <v>786.42399979000004</v>
      </c>
      <c r="E57">
        <f t="shared" si="0"/>
        <v>760.36878756520537</v>
      </c>
      <c r="F57">
        <f t="shared" si="1"/>
        <v>1.1132678524519621</v>
      </c>
      <c r="G57">
        <f t="shared" si="2"/>
        <v>730.26879479456124</v>
      </c>
      <c r="H57">
        <f t="shared" si="3"/>
        <v>813.85776456613735</v>
      </c>
      <c r="I57">
        <f t="shared" si="4"/>
        <v>869.33273986158576</v>
      </c>
      <c r="J57">
        <f t="shared" si="5"/>
        <v>960.44531213073981</v>
      </c>
      <c r="K57">
        <f t="shared" si="7"/>
        <v>7.1405762044945226E-2</v>
      </c>
      <c r="L57">
        <f t="shared" si="6"/>
        <v>1.010504217405565</v>
      </c>
    </row>
    <row r="58" spans="2:12" x14ac:dyDescent="0.2">
      <c r="B58">
        <v>1</v>
      </c>
      <c r="C58" s="2">
        <v>33</v>
      </c>
      <c r="D58" s="4">
        <v>1042.4419975000001</v>
      </c>
      <c r="E58">
        <f t="shared" si="0"/>
        <v>998.57740711461156</v>
      </c>
      <c r="F58">
        <f t="shared" si="1"/>
        <v>1.1347468397187153</v>
      </c>
      <c r="G58">
        <f t="shared" si="2"/>
        <v>883.67814307409515</v>
      </c>
      <c r="H58">
        <f t="shared" si="3"/>
        <v>951.70691417649437</v>
      </c>
      <c r="I58">
        <f t="shared" si="4"/>
        <v>1060.1355943275148</v>
      </c>
      <c r="J58">
        <f t="shared" si="5"/>
        <v>1212.2017069340416</v>
      </c>
      <c r="K58">
        <f t="shared" si="7"/>
        <v>0.15229994072250999</v>
      </c>
      <c r="L58">
        <f t="shared" si="6"/>
        <v>1.0378914566256117</v>
      </c>
    </row>
    <row r="59" spans="2:12" x14ac:dyDescent="0.2">
      <c r="B59">
        <v>2</v>
      </c>
      <c r="C59" s="2">
        <v>34</v>
      </c>
      <c r="D59" s="4">
        <v>867.16099929999996</v>
      </c>
      <c r="E59">
        <f t="shared" si="0"/>
        <v>858.65782166641611</v>
      </c>
      <c r="F59">
        <f t="shared" si="1"/>
        <v>1.1052294974950381</v>
      </c>
      <c r="G59">
        <f t="shared" si="2"/>
        <v>1144.3538224651463</v>
      </c>
      <c r="H59">
        <f t="shared" si="3"/>
        <v>1299.3251059597001</v>
      </c>
      <c r="I59">
        <f t="shared" si="4"/>
        <v>1514.3651918429207</v>
      </c>
      <c r="J59">
        <f t="shared" si="5"/>
        <v>1707.2763072692078</v>
      </c>
      <c r="K59">
        <f t="shared" si="7"/>
        <v>0.31965554653507855</v>
      </c>
      <c r="L59">
        <f t="shared" si="6"/>
        <v>1.0311602187050735</v>
      </c>
    </row>
    <row r="60" spans="2:12" x14ac:dyDescent="0.2">
      <c r="B60">
        <v>3</v>
      </c>
      <c r="C60" s="2">
        <v>35</v>
      </c>
      <c r="D60" s="4">
        <v>993.05099869000003</v>
      </c>
      <c r="E60">
        <f t="shared" si="0"/>
        <v>982.72820794318363</v>
      </c>
      <c r="F60">
        <f t="shared" si="1"/>
        <v>1.1094459775549006</v>
      </c>
      <c r="G60">
        <f t="shared" si="2"/>
        <v>958.9826016412685</v>
      </c>
      <c r="H60">
        <f t="shared" si="3"/>
        <v>1088.6217374814091</v>
      </c>
      <c r="I60">
        <f t="shared" si="4"/>
        <v>1195.373660635451</v>
      </c>
      <c r="J60">
        <f t="shared" si="5"/>
        <v>1294.2155985921456</v>
      </c>
      <c r="K60">
        <f t="shared" si="7"/>
        <v>3.4306795012213294E-2</v>
      </c>
      <c r="L60">
        <f t="shared" si="6"/>
        <v>1.0101285134606126</v>
      </c>
    </row>
    <row r="61" spans="2:12" x14ac:dyDescent="0.2">
      <c r="B61">
        <v>4</v>
      </c>
      <c r="C61" s="2">
        <v>36</v>
      </c>
      <c r="D61" s="4">
        <v>1168.7189980000001</v>
      </c>
      <c r="E61">
        <f t="shared" si="0"/>
        <v>1126.0512749567613</v>
      </c>
      <c r="F61">
        <f t="shared" si="1"/>
        <v>1.1133544834834468</v>
      </c>
      <c r="G61">
        <f t="shared" si="2"/>
        <v>1131.5963008220126</v>
      </c>
      <c r="H61">
        <f t="shared" si="3"/>
        <v>1247.3027844620408</v>
      </c>
      <c r="I61">
        <f t="shared" si="4"/>
        <v>1355.5905484812024</v>
      </c>
      <c r="J61">
        <f t="shared" si="5"/>
        <v>1519.8142448903102</v>
      </c>
      <c r="K61">
        <f t="shared" si="7"/>
        <v>3.176357810689704E-2</v>
      </c>
      <c r="L61">
        <f t="shared" si="6"/>
        <v>1.0207806972176225</v>
      </c>
    </row>
    <row r="62" spans="2:12" x14ac:dyDescent="0.2">
      <c r="B62">
        <v>1</v>
      </c>
      <c r="C62" s="2">
        <v>37</v>
      </c>
      <c r="D62" s="4">
        <v>1405.1369972</v>
      </c>
      <c r="E62">
        <f t="shared" si="0"/>
        <v>1362.6757236276676</v>
      </c>
      <c r="F62">
        <f t="shared" si="1"/>
        <v>1.1237477288010922</v>
      </c>
      <c r="G62">
        <f t="shared" si="2"/>
        <v>1292.7596221761146</v>
      </c>
      <c r="H62">
        <f t="shared" si="3"/>
        <v>1409.9435389818825</v>
      </c>
      <c r="I62">
        <f t="shared" si="4"/>
        <v>1586.3207415108786</v>
      </c>
      <c r="J62">
        <f t="shared" si="5"/>
        <v>1791.3720366970913</v>
      </c>
      <c r="K62">
        <f t="shared" si="7"/>
        <v>7.9976098592392408E-2</v>
      </c>
      <c r="L62">
        <f t="shared" si="6"/>
        <v>1.035365702567498</v>
      </c>
    </row>
    <row r="63" spans="2:12" x14ac:dyDescent="0.2">
      <c r="B63">
        <v>2</v>
      </c>
      <c r="C63" s="2">
        <v>38</v>
      </c>
      <c r="D63" s="4">
        <v>1246.9169998</v>
      </c>
      <c r="E63">
        <f t="shared" si="0"/>
        <v>1234.4142187692244</v>
      </c>
      <c r="F63">
        <f t="shared" si="1"/>
        <v>1.1003507934049426</v>
      </c>
      <c r="G63">
        <f t="shared" si="2"/>
        <v>1546.8135801582657</v>
      </c>
      <c r="H63">
        <f t="shared" si="3"/>
        <v>1756.5585159168304</v>
      </c>
      <c r="I63">
        <f t="shared" si="4"/>
        <v>2002.1323106990881</v>
      </c>
      <c r="J63">
        <f t="shared" si="5"/>
        <v>2223.60396457757</v>
      </c>
      <c r="K63">
        <f t="shared" si="7"/>
        <v>0.24051045932196596</v>
      </c>
      <c r="L63">
        <f t="shared" si="6"/>
        <v>1.0232685180257424</v>
      </c>
    </row>
    <row r="64" spans="2:12" x14ac:dyDescent="0.2">
      <c r="B64">
        <v>3</v>
      </c>
      <c r="C64" s="2">
        <v>39</v>
      </c>
      <c r="D64" s="4">
        <v>1248.211998</v>
      </c>
      <c r="E64">
        <f t="shared" si="0"/>
        <v>1222.801333726524</v>
      </c>
      <c r="F64">
        <f t="shared" si="1"/>
        <v>1.0885640349282497</v>
      </c>
      <c r="G64">
        <f t="shared" si="2"/>
        <v>1386.5148504948233</v>
      </c>
      <c r="H64">
        <f t="shared" si="3"/>
        <v>1547.4513774446659</v>
      </c>
      <c r="I64">
        <f t="shared" si="4"/>
        <v>1682.8445909366039</v>
      </c>
      <c r="J64">
        <f t="shared" si="5"/>
        <v>1835.1740968592242</v>
      </c>
      <c r="K64">
        <f t="shared" si="7"/>
        <v>0.11080077159683203</v>
      </c>
      <c r="L64">
        <f t="shared" si="6"/>
        <v>1.0141255191629295</v>
      </c>
    </row>
    <row r="65" spans="2:12" x14ac:dyDescent="0.2">
      <c r="B65">
        <v>4</v>
      </c>
      <c r="C65" s="2">
        <v>40</v>
      </c>
      <c r="D65" s="4">
        <v>1383.7469977999999</v>
      </c>
      <c r="E65">
        <f t="shared" si="0"/>
        <v>1336.4813943214331</v>
      </c>
      <c r="F65">
        <f t="shared" si="1"/>
        <v>1.0890368517268698</v>
      </c>
      <c r="G65">
        <f t="shared" si="2"/>
        <v>1378.1727539314843</v>
      </c>
      <c r="H65">
        <f t="shared" si="3"/>
        <v>1482.7006558239746</v>
      </c>
      <c r="I65">
        <f t="shared" si="4"/>
        <v>1599.5932386682377</v>
      </c>
      <c r="J65">
        <f t="shared" si="5"/>
        <v>1762.0833334719364</v>
      </c>
      <c r="K65">
        <f t="shared" si="7"/>
        <v>4.0283692592490072E-3</v>
      </c>
      <c r="L65">
        <f t="shared" si="6"/>
        <v>1.0262534106894878</v>
      </c>
    </row>
    <row r="66" spans="2:12" x14ac:dyDescent="0.2">
      <c r="B66">
        <v>1</v>
      </c>
      <c r="C66" s="2">
        <v>41</v>
      </c>
      <c r="D66" s="4">
        <v>1493.3829994</v>
      </c>
      <c r="E66">
        <f t="shared" ref="E66:E97" si="8">alp*(D66/L63)+(1-alp)*(E65*F65)</f>
        <v>1459.4243574318887</v>
      </c>
      <c r="F66">
        <f t="shared" ref="F66:F97" si="9">bet*(E66/E65)+(1-bet)*F65</f>
        <v>1.0893539882254006</v>
      </c>
      <c r="G66">
        <f t="shared" ref="G66:G97" si="10">(E65*F65)*L63</f>
        <v>1489.3442942769523</v>
      </c>
      <c r="H66">
        <f t="shared" ref="H66:H97" si="11">E65*(F65)^2*L64</f>
        <v>1607.4585407542609</v>
      </c>
      <c r="I66">
        <f t="shared" ref="I66:I97" si="12">E65*(F65)^3*L65</f>
        <v>1771.5167323427947</v>
      </c>
      <c r="J66">
        <f t="shared" ref="J66:J97" si="13">E65*(F65)^4*L66</f>
        <v>1937.8439084511172</v>
      </c>
      <c r="K66">
        <f t="shared" si="7"/>
        <v>2.7044000933922432E-3</v>
      </c>
      <c r="L66">
        <f t="shared" ref="L66:L97" si="14">gam*(D66/E66)+(1-gam)*L62</f>
        <v>1.0308264910125382</v>
      </c>
    </row>
    <row r="67" spans="2:12" x14ac:dyDescent="0.2">
      <c r="B67">
        <v>2</v>
      </c>
      <c r="C67" s="2">
        <v>42</v>
      </c>
      <c r="D67" s="4">
        <v>1346.2019997</v>
      </c>
      <c r="E67">
        <f t="shared" si="8"/>
        <v>1327.4510642540286</v>
      </c>
      <c r="F67">
        <f t="shared" si="9"/>
        <v>1.0700474875670021</v>
      </c>
      <c r="G67">
        <f t="shared" si="10"/>
        <v>1612.2869148003674</v>
      </c>
      <c r="H67">
        <f t="shared" si="11"/>
        <v>1777.355322991699</v>
      </c>
      <c r="I67">
        <f t="shared" si="12"/>
        <v>1944.7968586135198</v>
      </c>
      <c r="J67">
        <f t="shared" si="13"/>
        <v>2095.9880726317401</v>
      </c>
      <c r="K67">
        <f t="shared" si="7"/>
        <v>0.19765600939507164</v>
      </c>
      <c r="L67">
        <f t="shared" si="14"/>
        <v>1.0198378018998691</v>
      </c>
    </row>
    <row r="68" spans="2:12" x14ac:dyDescent="0.2">
      <c r="B68">
        <v>3</v>
      </c>
      <c r="C68" s="2">
        <v>43</v>
      </c>
      <c r="D68" s="4">
        <v>1364.7599983</v>
      </c>
      <c r="E68">
        <f t="shared" si="8"/>
        <v>1329.8469793957486</v>
      </c>
      <c r="F68">
        <f t="shared" si="9"/>
        <v>1.0627190380013802</v>
      </c>
      <c r="G68">
        <f t="shared" si="10"/>
        <v>1457.7269573377407</v>
      </c>
      <c r="H68">
        <f t="shared" si="11"/>
        <v>1566.787846817811</v>
      </c>
      <c r="I68">
        <f t="shared" si="12"/>
        <v>1658.6653823363476</v>
      </c>
      <c r="J68">
        <f t="shared" si="13"/>
        <v>1772.8292505422826</v>
      </c>
      <c r="K68">
        <f t="shared" si="7"/>
        <v>6.8119639463014817E-2</v>
      </c>
      <c r="L68">
        <f t="shared" si="14"/>
        <v>1.0186762528617199</v>
      </c>
    </row>
    <row r="69" spans="2:12" x14ac:dyDescent="0.2">
      <c r="B69">
        <v>4</v>
      </c>
      <c r="C69" s="2">
        <v>44</v>
      </c>
      <c r="D69" s="4">
        <v>1354.0899962999999</v>
      </c>
      <c r="E69">
        <f t="shared" si="8"/>
        <v>1313.5964278235936</v>
      </c>
      <c r="F69">
        <f t="shared" si="9"/>
        <v>1.0546714831162682</v>
      </c>
      <c r="G69">
        <f t="shared" si="10"/>
        <v>1456.8193551951281</v>
      </c>
      <c r="H69">
        <f t="shared" si="11"/>
        <v>1531.6858436531529</v>
      </c>
      <c r="I69">
        <f t="shared" si="12"/>
        <v>1625.8977708623254</v>
      </c>
      <c r="J69">
        <f t="shared" si="13"/>
        <v>1743.6354305116045</v>
      </c>
      <c r="K69">
        <f t="shared" si="7"/>
        <v>7.5865975803552393E-2</v>
      </c>
      <c r="L69">
        <f t="shared" si="14"/>
        <v>1.0279693619484358</v>
      </c>
    </row>
    <row r="70" spans="2:12" x14ac:dyDescent="0.2">
      <c r="B70">
        <v>1</v>
      </c>
      <c r="C70" s="2">
        <v>45</v>
      </c>
      <c r="D70" s="4">
        <v>1675.5059967</v>
      </c>
      <c r="E70">
        <f t="shared" si="8"/>
        <v>1642.9141904513424</v>
      </c>
      <c r="F70">
        <f t="shared" si="9"/>
        <v>1.0757225645918012</v>
      </c>
      <c r="G70">
        <f t="shared" si="10"/>
        <v>1412.8962352972592</v>
      </c>
      <c r="H70">
        <f t="shared" si="11"/>
        <v>1488.4441644842213</v>
      </c>
      <c r="I70">
        <f t="shared" si="12"/>
        <v>1584.1406560233947</v>
      </c>
      <c r="J70">
        <f t="shared" si="13"/>
        <v>1668.6901258224686</v>
      </c>
      <c r="K70">
        <f t="shared" si="7"/>
        <v>0.15673459952991214</v>
      </c>
      <c r="L70">
        <f t="shared" si="14"/>
        <v>1.0267032188228877</v>
      </c>
    </row>
    <row r="71" spans="2:12" x14ac:dyDescent="0.2">
      <c r="B71">
        <v>2</v>
      </c>
      <c r="C71" s="2">
        <v>46</v>
      </c>
      <c r="D71" s="4">
        <v>1597.6779976</v>
      </c>
      <c r="E71">
        <f t="shared" si="8"/>
        <v>1568.3864163042158</v>
      </c>
      <c r="F71">
        <f t="shared" si="9"/>
        <v>1.0627193854639994</v>
      </c>
      <c r="G71">
        <f t="shared" si="10"/>
        <v>1800.3267790681973</v>
      </c>
      <c r="H71">
        <f t="shared" si="11"/>
        <v>1954.3196957408304</v>
      </c>
      <c r="I71">
        <f t="shared" si="12"/>
        <v>2099.7163988657562</v>
      </c>
      <c r="J71">
        <f t="shared" si="13"/>
        <v>2242.6497770169367</v>
      </c>
      <c r="K71">
        <f t="shared" si="7"/>
        <v>0.12683956452590087</v>
      </c>
      <c r="L71">
        <f t="shared" si="14"/>
        <v>1.0194019552946181</v>
      </c>
    </row>
    <row r="72" spans="2:12" x14ac:dyDescent="0.2">
      <c r="B72">
        <v>3</v>
      </c>
      <c r="C72" s="2">
        <v>47</v>
      </c>
      <c r="D72" s="4">
        <v>1528.6039963000001</v>
      </c>
      <c r="E72">
        <f t="shared" si="8"/>
        <v>1487.0131862710873</v>
      </c>
      <c r="F72">
        <f t="shared" si="9"/>
        <v>1.0504123965404506</v>
      </c>
      <c r="G72">
        <f t="shared" si="10"/>
        <v>1713.3727125481719</v>
      </c>
      <c r="H72">
        <f t="shared" si="11"/>
        <v>1818.5916863584371</v>
      </c>
      <c r="I72">
        <f t="shared" si="12"/>
        <v>1918.9088368730211</v>
      </c>
      <c r="J72">
        <f t="shared" si="13"/>
        <v>2044.7855384508978</v>
      </c>
      <c r="K72">
        <f t="shared" si="7"/>
        <v>0.12087415491219844</v>
      </c>
      <c r="L72">
        <f t="shared" si="14"/>
        <v>1.0221632946607699</v>
      </c>
    </row>
    <row r="73" spans="2:12" x14ac:dyDescent="0.2">
      <c r="B73">
        <v>4</v>
      </c>
      <c r="C73" s="2">
        <v>48</v>
      </c>
      <c r="D73" s="4">
        <v>1507.060997</v>
      </c>
      <c r="E73">
        <f t="shared" si="8"/>
        <v>1467.8642955145706</v>
      </c>
      <c r="F73">
        <f t="shared" si="9"/>
        <v>1.0436158164906935</v>
      </c>
      <c r="G73">
        <f t="shared" si="10"/>
        <v>1603.6869005667641</v>
      </c>
      <c r="H73">
        <f t="shared" si="11"/>
        <v>1672.5532707507775</v>
      </c>
      <c r="I73">
        <f t="shared" si="12"/>
        <v>1761.6296720987739</v>
      </c>
      <c r="J73">
        <f t="shared" si="13"/>
        <v>1860.0883883597221</v>
      </c>
      <c r="K73">
        <f t="shared" si="7"/>
        <v>6.4115456347891939E-2</v>
      </c>
      <c r="L73">
        <f t="shared" si="14"/>
        <v>1.027494268633468</v>
      </c>
    </row>
    <row r="74" spans="2:12" x14ac:dyDescent="0.2">
      <c r="B74">
        <v>1</v>
      </c>
      <c r="C74" s="2">
        <v>49</v>
      </c>
      <c r="D74" s="4">
        <v>1862.6119994999999</v>
      </c>
      <c r="E74">
        <f t="shared" si="8"/>
        <v>1827.1614938796984</v>
      </c>
      <c r="F74">
        <f t="shared" si="9"/>
        <v>1.0652179938776296</v>
      </c>
      <c r="G74">
        <f t="shared" si="10"/>
        <v>1561.6079866182622</v>
      </c>
      <c r="H74">
        <f t="shared" si="11"/>
        <v>1634.1333496432446</v>
      </c>
      <c r="I74">
        <f t="shared" si="12"/>
        <v>1714.3017642622533</v>
      </c>
      <c r="J74">
        <f t="shared" si="13"/>
        <v>1782.9247932650292</v>
      </c>
      <c r="K74">
        <f t="shared" si="7"/>
        <v>0.16160317498359256</v>
      </c>
      <c r="L74">
        <f t="shared" si="14"/>
        <v>1.0239635747628228</v>
      </c>
    </row>
    <row r="75" spans="2:12" x14ac:dyDescent="0.2">
      <c r="B75">
        <v>2</v>
      </c>
      <c r="C75" s="2">
        <v>50</v>
      </c>
      <c r="D75" s="4">
        <v>1716.0249977000001</v>
      </c>
      <c r="E75">
        <f t="shared" si="8"/>
        <v>1678.8168844093598</v>
      </c>
      <c r="F75">
        <f t="shared" si="9"/>
        <v>1.049495655895164</v>
      </c>
      <c r="G75">
        <f t="shared" si="10"/>
        <v>1989.4622821527817</v>
      </c>
      <c r="H75">
        <f t="shared" si="11"/>
        <v>2130.2635200939208</v>
      </c>
      <c r="I75">
        <f t="shared" si="12"/>
        <v>2261.3975854361215</v>
      </c>
      <c r="J75">
        <f t="shared" si="13"/>
        <v>2400.5876702179771</v>
      </c>
      <c r="K75">
        <f t="shared" si="7"/>
        <v>0.15934341563745949</v>
      </c>
      <c r="L75">
        <f t="shared" si="14"/>
        <v>1.0204380892408877</v>
      </c>
    </row>
    <row r="76" spans="2:12" x14ac:dyDescent="0.2">
      <c r="B76">
        <v>3</v>
      </c>
      <c r="C76" s="2">
        <v>51</v>
      </c>
      <c r="D76" s="4">
        <v>1740.1709976</v>
      </c>
      <c r="E76">
        <f t="shared" si="8"/>
        <v>1693.6065248464768</v>
      </c>
      <c r="F76">
        <f t="shared" si="9"/>
        <v>1.0451264489546013</v>
      </c>
      <c r="G76">
        <f t="shared" si="10"/>
        <v>1810.3534823220377</v>
      </c>
      <c r="H76">
        <f t="shared" si="11"/>
        <v>1893.4294458518734</v>
      </c>
      <c r="I76">
        <f t="shared" si="12"/>
        <v>1980.3042754442022</v>
      </c>
      <c r="J76">
        <f t="shared" si="13"/>
        <v>2085.9085219399199</v>
      </c>
      <c r="K76">
        <f t="shared" si="7"/>
        <v>4.0330797846206891E-2</v>
      </c>
      <c r="L76">
        <f t="shared" si="14"/>
        <v>1.0241636294140786</v>
      </c>
    </row>
    <row r="77" spans="2:12" x14ac:dyDescent="0.2">
      <c r="B77">
        <v>4</v>
      </c>
      <c r="C77" s="2">
        <v>52</v>
      </c>
      <c r="D77" s="4">
        <v>1767.7339973000001</v>
      </c>
      <c r="E77">
        <f t="shared" si="8"/>
        <v>1726.3641411360304</v>
      </c>
      <c r="F77">
        <f t="shared" si="9"/>
        <v>1.0423574954041122</v>
      </c>
      <c r="G77">
        <f t="shared" si="10"/>
        <v>1812.4492907260187</v>
      </c>
      <c r="H77">
        <f t="shared" si="11"/>
        <v>1887.7168662833387</v>
      </c>
      <c r="I77">
        <f t="shared" si="12"/>
        <v>1980.1057400052655</v>
      </c>
      <c r="J77">
        <f t="shared" si="13"/>
        <v>2073.5139134127676</v>
      </c>
      <c r="K77">
        <f t="shared" si="7"/>
        <v>2.5295261331351813E-2</v>
      </c>
      <c r="L77">
        <f t="shared" si="14"/>
        <v>1.0261694507504855</v>
      </c>
    </row>
    <row r="78" spans="2:12" x14ac:dyDescent="0.2">
      <c r="B78">
        <v>1</v>
      </c>
      <c r="C78" s="2">
        <v>53</v>
      </c>
      <c r="D78" s="4">
        <v>2000.2919998</v>
      </c>
      <c r="E78">
        <f t="shared" si="8"/>
        <v>1960.2286712837558</v>
      </c>
      <c r="F78">
        <f t="shared" si="9"/>
        <v>1.0523563063120169</v>
      </c>
      <c r="G78">
        <f t="shared" si="10"/>
        <v>1836.2667109519966</v>
      </c>
      <c r="H78">
        <f t="shared" si="11"/>
        <v>1921.0344042914669</v>
      </c>
      <c r="I78">
        <f t="shared" si="12"/>
        <v>2006.3263135483699</v>
      </c>
      <c r="J78">
        <f t="shared" si="13"/>
        <v>2084.1177827228648</v>
      </c>
      <c r="K78">
        <f t="shared" si="7"/>
        <v>8.2000672334040972E-2</v>
      </c>
      <c r="L78">
        <f t="shared" si="14"/>
        <v>1.0226407112020683</v>
      </c>
    </row>
    <row r="79" spans="2:12" x14ac:dyDescent="0.2">
      <c r="B79">
        <v>2</v>
      </c>
      <c r="C79" s="2">
        <v>54</v>
      </c>
      <c r="D79" s="4">
        <v>1973.8939972000001</v>
      </c>
      <c r="E79">
        <f t="shared" si="8"/>
        <v>1927.3228813341671</v>
      </c>
      <c r="F79">
        <f t="shared" si="9"/>
        <v>1.0449311614331402</v>
      </c>
      <c r="G79">
        <f t="shared" si="10"/>
        <v>2112.7051645461815</v>
      </c>
      <c r="H79">
        <f t="shared" si="11"/>
        <v>2227.6729659739731</v>
      </c>
      <c r="I79">
        <f t="shared" si="12"/>
        <v>2336.2442144235101</v>
      </c>
      <c r="J79">
        <f t="shared" si="13"/>
        <v>2456.6267475211807</v>
      </c>
      <c r="K79">
        <f t="shared" si="7"/>
        <v>7.0323516634169483E-2</v>
      </c>
      <c r="L79">
        <f t="shared" si="14"/>
        <v>1.021836019060363</v>
      </c>
    </row>
    <row r="80" spans="2:12" x14ac:dyDescent="0.2">
      <c r="B80">
        <v>3</v>
      </c>
      <c r="C80" s="2">
        <v>55</v>
      </c>
      <c r="D80" s="4">
        <v>1861.9789963000001</v>
      </c>
      <c r="E80">
        <f t="shared" si="8"/>
        <v>1814.4946674628134</v>
      </c>
      <c r="F80">
        <f t="shared" si="9"/>
        <v>1.0338194261661935</v>
      </c>
      <c r="G80">
        <f t="shared" si="10"/>
        <v>2066.6229102180828</v>
      </c>
      <c r="H80">
        <f t="shared" si="11"/>
        <v>2152.0527718837725</v>
      </c>
      <c r="I80">
        <f t="shared" si="12"/>
        <v>2246.9775157836416</v>
      </c>
      <c r="J80">
        <f t="shared" si="13"/>
        <v>2355.0145143161772</v>
      </c>
      <c r="K80">
        <f t="shared" si="7"/>
        <v>0.10990667151709949</v>
      </c>
      <c r="L80">
        <f t="shared" si="14"/>
        <v>1.0249162712668978</v>
      </c>
    </row>
    <row r="81" spans="2:12" x14ac:dyDescent="0.2">
      <c r="B81">
        <v>4</v>
      </c>
      <c r="C81" s="2">
        <v>56</v>
      </c>
      <c r="D81" s="4">
        <v>2140.7889937999998</v>
      </c>
      <c r="E81">
        <f t="shared" si="8"/>
        <v>2093.3930855183717</v>
      </c>
      <c r="F81">
        <f t="shared" si="9"/>
        <v>1.046693813260456</v>
      </c>
      <c r="G81">
        <f t="shared" si="10"/>
        <v>1918.3306366981503</v>
      </c>
      <c r="H81">
        <f t="shared" si="11"/>
        <v>1981.6469382850171</v>
      </c>
      <c r="I81">
        <f t="shared" si="12"/>
        <v>2054.8406562476002</v>
      </c>
      <c r="J81">
        <f t="shared" si="13"/>
        <v>2124.187223818175</v>
      </c>
      <c r="K81">
        <f t="shared" si="7"/>
        <v>0.1039141913313818</v>
      </c>
      <c r="L81">
        <f t="shared" si="14"/>
        <v>1.0248453661854091</v>
      </c>
    </row>
    <row r="82" spans="2:12" x14ac:dyDescent="0.2">
      <c r="B82">
        <v>1</v>
      </c>
      <c r="C82" s="2">
        <v>57</v>
      </c>
      <c r="D82" s="4">
        <v>2468.8539962999998</v>
      </c>
      <c r="E82">
        <f t="shared" si="8"/>
        <v>2416.096076325684</v>
      </c>
      <c r="F82">
        <f t="shared" si="9"/>
        <v>1.0582336717294201</v>
      </c>
      <c r="G82">
        <f t="shared" si="10"/>
        <v>2238.9874008866259</v>
      </c>
      <c r="H82">
        <f t="shared" si="11"/>
        <v>2350.5986782910054</v>
      </c>
      <c r="I82">
        <f t="shared" si="12"/>
        <v>2460.1868832236655</v>
      </c>
      <c r="J82">
        <f t="shared" si="13"/>
        <v>2568.7642225858067</v>
      </c>
      <c r="K82">
        <f t="shared" si="7"/>
        <v>9.3106597537913685E-2</v>
      </c>
      <c r="L82">
        <f t="shared" si="14"/>
        <v>1.0223387675675635</v>
      </c>
    </row>
    <row r="83" spans="2:12" x14ac:dyDescent="0.2">
      <c r="B83">
        <v>2</v>
      </c>
      <c r="C83" s="2">
        <v>58</v>
      </c>
      <c r="D83" s="4">
        <v>2076.6999968999999</v>
      </c>
      <c r="E83">
        <f t="shared" si="8"/>
        <v>2026.2142919567405</v>
      </c>
      <c r="F83">
        <f t="shared" si="9"/>
        <v>1.034650987835037</v>
      </c>
      <c r="G83">
        <f t="shared" si="10"/>
        <v>2620.5000005126831</v>
      </c>
      <c r="H83">
        <f t="shared" si="11"/>
        <v>2772.9094904417834</v>
      </c>
      <c r="I83">
        <f t="shared" si="12"/>
        <v>2927.2091785844677</v>
      </c>
      <c r="J83">
        <f t="shared" si="13"/>
        <v>3099.6500509441544</v>
      </c>
      <c r="K83">
        <f t="shared" si="7"/>
        <v>0.26185775722272947</v>
      </c>
      <c r="L83">
        <f t="shared" si="14"/>
        <v>1.0229918182762741</v>
      </c>
    </row>
    <row r="84" spans="2:12" x14ac:dyDescent="0.2">
      <c r="B84">
        <v>3</v>
      </c>
      <c r="C84" s="2">
        <v>59</v>
      </c>
      <c r="D84" s="4">
        <v>2149.9079971000001</v>
      </c>
      <c r="E84">
        <f t="shared" si="8"/>
        <v>2097.787693671487</v>
      </c>
      <c r="F84">
        <f t="shared" si="9"/>
        <v>1.0347232300359082</v>
      </c>
      <c r="G84">
        <f t="shared" si="10"/>
        <v>2148.5110560711764</v>
      </c>
      <c r="H84">
        <f t="shared" si="11"/>
        <v>2217.5221041822811</v>
      </c>
      <c r="I84">
        <f t="shared" si="12"/>
        <v>2295.8270304186603</v>
      </c>
      <c r="J84">
        <f t="shared" si="13"/>
        <v>2379.7864929645975</v>
      </c>
      <c r="K84">
        <f t="shared" si="7"/>
        <v>6.4976781830106329E-4</v>
      </c>
      <c r="L84">
        <f t="shared" si="14"/>
        <v>1.024889665641094</v>
      </c>
    </row>
    <row r="85" spans="2:12" x14ac:dyDescent="0.2">
      <c r="B85">
        <v>4</v>
      </c>
      <c r="C85" s="2">
        <v>60</v>
      </c>
      <c r="D85" s="4">
        <v>2493.2859954999999</v>
      </c>
      <c r="E85">
        <f t="shared" si="8"/>
        <v>2438.8060734821206</v>
      </c>
      <c r="F85">
        <f t="shared" si="9"/>
        <v>1.0484514952048478</v>
      </c>
      <c r="G85">
        <f t="shared" si="10"/>
        <v>2219.1188497379289</v>
      </c>
      <c r="H85">
        <f t="shared" si="11"/>
        <v>2297.6405765343316</v>
      </c>
      <c r="I85">
        <f t="shared" si="12"/>
        <v>2381.8326558546787</v>
      </c>
      <c r="J85">
        <f t="shared" si="13"/>
        <v>2462.1693306854713</v>
      </c>
      <c r="K85">
        <f t="shared" si="7"/>
        <v>0.10996217291433905</v>
      </c>
      <c r="L85">
        <f t="shared" si="14"/>
        <v>1.0239048182942452</v>
      </c>
    </row>
    <row r="86" spans="2:12" x14ac:dyDescent="0.2">
      <c r="B86">
        <v>1</v>
      </c>
      <c r="C86" s="2">
        <v>61</v>
      </c>
      <c r="D86" s="4">
        <v>2832</v>
      </c>
      <c r="E86">
        <f t="shared" si="8"/>
        <v>2768.3505863926434</v>
      </c>
      <c r="F86">
        <f t="shared" si="9"/>
        <v>1.0577592449994742</v>
      </c>
      <c r="G86">
        <f t="shared" si="10"/>
        <v>2615.7592609438175</v>
      </c>
      <c r="H86">
        <f t="shared" si="11"/>
        <v>2747.5845692082494</v>
      </c>
      <c r="I86">
        <f t="shared" si="12"/>
        <v>2877.9409896063121</v>
      </c>
      <c r="J86">
        <f t="shared" si="13"/>
        <v>3013.488610201744</v>
      </c>
      <c r="K86">
        <f t="shared" si="7"/>
        <v>7.6356193169555969E-2</v>
      </c>
      <c r="L86">
        <f t="shared" si="14"/>
        <v>1.022583810975203</v>
      </c>
    </row>
    <row r="87" spans="2:12" x14ac:dyDescent="0.2">
      <c r="B87">
        <v>2</v>
      </c>
      <c r="C87" s="2">
        <v>62</v>
      </c>
      <c r="D87" s="4">
        <v>2652</v>
      </c>
      <c r="E87">
        <f t="shared" si="8"/>
        <v>2587.5956104417428</v>
      </c>
      <c r="F87">
        <f t="shared" si="9"/>
        <v>1.0445448432631126</v>
      </c>
      <c r="G87">
        <f t="shared" si="10"/>
        <v>3001.1315503976298</v>
      </c>
      <c r="H87">
        <f t="shared" si="11"/>
        <v>3171.4241946010416</v>
      </c>
      <c r="I87">
        <f t="shared" si="12"/>
        <v>3350.2752661394939</v>
      </c>
      <c r="J87">
        <f t="shared" si="13"/>
        <v>3547.6664835611268</v>
      </c>
      <c r="K87">
        <f t="shared" si="7"/>
        <v>0.13164839758583324</v>
      </c>
      <c r="L87">
        <f t="shared" si="14"/>
        <v>1.0237039451896237</v>
      </c>
    </row>
    <row r="88" spans="2:12" x14ac:dyDescent="0.2">
      <c r="B88">
        <v>3</v>
      </c>
      <c r="C88" s="2">
        <v>63</v>
      </c>
      <c r="D88" s="4">
        <v>2575</v>
      </c>
      <c r="E88">
        <f t="shared" si="8"/>
        <v>2514.8821980247858</v>
      </c>
      <c r="F88">
        <f t="shared" si="9"/>
        <v>1.0367435614368881</v>
      </c>
      <c r="G88">
        <f t="shared" si="10"/>
        <v>2767.4710201772509</v>
      </c>
      <c r="H88">
        <f t="shared" si="11"/>
        <v>2887.0180383782508</v>
      </c>
      <c r="I88">
        <f t="shared" si="12"/>
        <v>3018.9231022615763</v>
      </c>
      <c r="J88">
        <f t="shared" si="13"/>
        <v>3155.9146979337829</v>
      </c>
      <c r="K88">
        <f t="shared" si="7"/>
        <v>7.4746027253301331E-2</v>
      </c>
      <c r="L88">
        <f t="shared" si="14"/>
        <v>1.0245201225923575</v>
      </c>
    </row>
    <row r="89" spans="2:12" x14ac:dyDescent="0.2">
      <c r="B89">
        <v>4</v>
      </c>
      <c r="C89" s="2">
        <v>64</v>
      </c>
      <c r="D89" s="4">
        <v>3003</v>
      </c>
      <c r="E89">
        <f t="shared" si="8"/>
        <v>2936.6786054789409</v>
      </c>
      <c r="F89">
        <f t="shared" si="9"/>
        <v>1.0508089025840801</v>
      </c>
      <c r="G89">
        <f t="shared" si="10"/>
        <v>2666.1704242661317</v>
      </c>
      <c r="H89">
        <f t="shared" si="11"/>
        <v>2767.1628434920594</v>
      </c>
      <c r="I89">
        <f t="shared" si="12"/>
        <v>2871.1255252234573</v>
      </c>
      <c r="J89">
        <f t="shared" si="13"/>
        <v>2973.3930702902276</v>
      </c>
      <c r="K89">
        <f t="shared" si="7"/>
        <v>0.11216436088373903</v>
      </c>
      <c r="L89">
        <f t="shared" si="14"/>
        <v>1.0234091383559849</v>
      </c>
    </row>
    <row r="90" spans="2:12" x14ac:dyDescent="0.2">
      <c r="B90">
        <v>1</v>
      </c>
      <c r="C90" s="2">
        <v>65</v>
      </c>
      <c r="D90" s="5">
        <v>3148</v>
      </c>
      <c r="E90">
        <f t="shared" si="8"/>
        <v>3075.1078129496577</v>
      </c>
      <c r="F90">
        <f t="shared" si="9"/>
        <v>1.0504146927974487</v>
      </c>
      <c r="G90">
        <f t="shared" si="10"/>
        <v>3159.0357432160513</v>
      </c>
      <c r="H90">
        <f t="shared" si="11"/>
        <v>3322.1894835557732</v>
      </c>
      <c r="I90">
        <f t="shared" si="12"/>
        <v>3487.200678211299</v>
      </c>
      <c r="J90">
        <f t="shared" si="13"/>
        <v>3662.9313149939908</v>
      </c>
      <c r="K90">
        <f t="shared" si="7"/>
        <v>3.5056363456325563E-3</v>
      </c>
      <c r="L90">
        <f t="shared" si="14"/>
        <v>1.0230041175475013</v>
      </c>
    </row>
    <row r="91" spans="2:12" x14ac:dyDescent="0.2">
      <c r="B91">
        <v>2</v>
      </c>
      <c r="C91" s="2">
        <v>66</v>
      </c>
      <c r="D91" s="5">
        <v>2185</v>
      </c>
      <c r="E91">
        <f t="shared" si="8"/>
        <v>2132.705792514123</v>
      </c>
      <c r="F91">
        <f t="shared" si="9"/>
        <v>1.0120904011741221</v>
      </c>
      <c r="G91">
        <f t="shared" si="10"/>
        <v>3309.3418189195413</v>
      </c>
      <c r="H91">
        <f t="shared" si="11"/>
        <v>3472.4117173825966</v>
      </c>
      <c r="I91">
        <f t="shared" si="12"/>
        <v>3646.0287765506832</v>
      </c>
      <c r="J91">
        <f t="shared" si="13"/>
        <v>3833.6086835536271</v>
      </c>
      <c r="K91">
        <f t="shared" si="7"/>
        <v>0.51457291483731871</v>
      </c>
      <c r="L91">
        <f t="shared" si="14"/>
        <v>1.0240101984243826</v>
      </c>
    </row>
    <row r="92" spans="2:12" x14ac:dyDescent="0.2">
      <c r="B92">
        <v>3</v>
      </c>
      <c r="C92" s="2">
        <v>67</v>
      </c>
      <c r="D92" s="4">
        <v>2179</v>
      </c>
      <c r="E92">
        <f t="shared" si="8"/>
        <v>2129.158240173982</v>
      </c>
      <c r="F92">
        <f t="shared" si="9"/>
        <v>1.0106134045780899</v>
      </c>
      <c r="G92">
        <f t="shared" si="10"/>
        <v>2209.0194770221883</v>
      </c>
      <c r="H92">
        <f t="shared" si="11"/>
        <v>2234.842605068854</v>
      </c>
      <c r="I92">
        <f t="shared" si="12"/>
        <v>2264.0871941781011</v>
      </c>
      <c r="J92">
        <f t="shared" si="13"/>
        <v>2291.6691397418422</v>
      </c>
      <c r="K92">
        <f t="shared" si="7"/>
        <v>1.3776721900958381E-2</v>
      </c>
      <c r="L92">
        <f t="shared" si="14"/>
        <v>1.0241032493549762</v>
      </c>
    </row>
    <row r="93" spans="2:12" x14ac:dyDescent="0.2">
      <c r="B93">
        <v>4</v>
      </c>
      <c r="C93" s="2">
        <v>68</v>
      </c>
      <c r="D93" s="4">
        <v>2321</v>
      </c>
      <c r="E93">
        <f t="shared" si="8"/>
        <v>2268.8080724095703</v>
      </c>
      <c r="F93">
        <f t="shared" si="9"/>
        <v>1.0165171593020754</v>
      </c>
      <c r="G93">
        <f t="shared" si="10"/>
        <v>2201.2551026783963</v>
      </c>
      <c r="H93">
        <f t="shared" si="11"/>
        <v>2226.805730410375</v>
      </c>
      <c r="I93">
        <f t="shared" si="12"/>
        <v>2250.6442160759721</v>
      </c>
      <c r="J93">
        <f t="shared" si="13"/>
        <v>2272.6520574241099</v>
      </c>
      <c r="K93">
        <f t="shared" si="7"/>
        <v>5.1591941973978345E-2</v>
      </c>
      <c r="L93">
        <f t="shared" si="14"/>
        <v>1.023257162900248</v>
      </c>
    </row>
    <row r="94" spans="2:12" x14ac:dyDescent="0.2">
      <c r="B94">
        <v>1</v>
      </c>
      <c r="C94" s="2">
        <v>69</v>
      </c>
      <c r="D94" s="5">
        <v>2129</v>
      </c>
      <c r="E94">
        <f t="shared" si="8"/>
        <v>2079.0808561045937</v>
      </c>
      <c r="F94">
        <f t="shared" si="9"/>
        <v>1.0057631598470116</v>
      </c>
      <c r="G94">
        <f t="shared" si="10"/>
        <v>2361.6566332958273</v>
      </c>
      <c r="H94">
        <f t="shared" si="11"/>
        <v>2400.8826384531826</v>
      </c>
      <c r="I94">
        <f t="shared" si="12"/>
        <v>2438.5220925248636</v>
      </c>
      <c r="J94">
        <f t="shared" si="13"/>
        <v>2479.1010621810356</v>
      </c>
      <c r="K94">
        <f t="shared" si="7"/>
        <v>0.10927977139306121</v>
      </c>
      <c r="L94">
        <f t="shared" si="14"/>
        <v>1.023381628027382</v>
      </c>
    </row>
    <row r="95" spans="2:12" x14ac:dyDescent="0.2">
      <c r="B95">
        <v>2</v>
      </c>
      <c r="C95" s="2">
        <v>70</v>
      </c>
      <c r="D95" s="5">
        <v>1601</v>
      </c>
      <c r="E95">
        <f t="shared" si="8"/>
        <v>1563.3189339145031</v>
      </c>
      <c r="F95">
        <f t="shared" si="9"/>
        <v>0.97850424679231429</v>
      </c>
      <c r="G95">
        <f t="shared" si="10"/>
        <v>2141.4643426659854</v>
      </c>
      <c r="H95">
        <f t="shared" si="11"/>
        <v>2152.0265276594</v>
      </c>
      <c r="I95">
        <f t="shared" si="12"/>
        <v>2164.6922734821756</v>
      </c>
      <c r="J95">
        <f t="shared" si="13"/>
        <v>2178.5792573668186</v>
      </c>
      <c r="K95">
        <f t="shared" si="7"/>
        <v>0.33757922714927263</v>
      </c>
      <c r="L95">
        <f t="shared" si="14"/>
        <v>1.0240451138096851</v>
      </c>
    </row>
    <row r="96" spans="2:12" x14ac:dyDescent="0.2">
      <c r="B96">
        <v>3</v>
      </c>
      <c r="C96" s="2">
        <v>71</v>
      </c>
      <c r="D96" s="4">
        <v>1737</v>
      </c>
      <c r="E96">
        <f t="shared" si="8"/>
        <v>1697.5204894503445</v>
      </c>
      <c r="F96">
        <f t="shared" si="9"/>
        <v>0.99003127130845092</v>
      </c>
      <c r="G96">
        <f t="shared" si="10"/>
        <v>1565.2910286367949</v>
      </c>
      <c r="H96">
        <f t="shared" si="11"/>
        <v>1531.8302223543515</v>
      </c>
      <c r="I96">
        <f t="shared" si="12"/>
        <v>1499.8741565884536</v>
      </c>
      <c r="J96">
        <f t="shared" si="13"/>
        <v>1467.2615523254256</v>
      </c>
      <c r="K96">
        <f t="shared" si="7"/>
        <v>9.8853754382962081E-2</v>
      </c>
      <c r="L96">
        <f t="shared" si="14"/>
        <v>1.0237857733837252</v>
      </c>
    </row>
    <row r="97" spans="2:12" x14ac:dyDescent="0.2">
      <c r="B97">
        <v>4</v>
      </c>
      <c r="C97" s="2">
        <v>72</v>
      </c>
      <c r="D97" s="4">
        <v>1614</v>
      </c>
      <c r="E97">
        <f t="shared" si="8"/>
        <v>1577.1242670352249</v>
      </c>
      <c r="F97">
        <f t="shared" si="9"/>
        <v>0.98348531278421703</v>
      </c>
      <c r="G97">
        <f t="shared" si="10"/>
        <v>1719.8934941523435</v>
      </c>
      <c r="H97">
        <f t="shared" si="11"/>
        <v>1703.8522799918087</v>
      </c>
      <c r="I97">
        <f t="shared" si="12"/>
        <v>1686.4398381557753</v>
      </c>
      <c r="J97">
        <f t="shared" si="13"/>
        <v>1668.8422640138076</v>
      </c>
      <c r="K97">
        <f t="shared" si="7"/>
        <v>6.5609352015082695E-2</v>
      </c>
      <c r="L97">
        <f t="shared" si="14"/>
        <v>1.0233038657955644</v>
      </c>
    </row>
    <row r="98" spans="2:12" x14ac:dyDescent="0.2">
      <c r="B98">
        <v>1</v>
      </c>
      <c r="C98" s="2">
        <v>73</v>
      </c>
      <c r="D98" s="4">
        <v>1578</v>
      </c>
      <c r="E98">
        <f t="shared" ref="E98:E129" si="15">alp*(D98/L95)+(1-alp)*(E97*F97)</f>
        <v>1540.9477363057515</v>
      </c>
      <c r="F98">
        <f t="shared" ref="F98:F129" si="16">bet*(E98/E97)+(1-bet)*F97</f>
        <v>0.98279549377585917</v>
      </c>
      <c r="G98">
        <f t="shared" ref="G98:G129" si="17">(E97*F97)*L95</f>
        <v>1588.37441340092</v>
      </c>
      <c r="H98">
        <f t="shared" ref="H98:H129" si="18">E97*(F97)^2*L96</f>
        <v>1561.7472925640916</v>
      </c>
      <c r="I98">
        <f t="shared" ref="I98:I129" si="19">E97*(F97)^3*L97</f>
        <v>1535.232532811822</v>
      </c>
      <c r="J98">
        <f t="shared" ref="J98:J129" si="20">E97*(F97)^4*L98</f>
        <v>1510.3607228472865</v>
      </c>
      <c r="K98">
        <f t="shared" si="7"/>
        <v>6.5744064644613735E-3</v>
      </c>
      <c r="L98">
        <f t="shared" ref="L98:L129" si="21">gam*(D98/E98)+(1-gam)*L94</f>
        <v>1.023630586974746</v>
      </c>
    </row>
    <row r="99" spans="2:12" x14ac:dyDescent="0.2">
      <c r="B99">
        <v>2</v>
      </c>
      <c r="C99" s="2">
        <v>74</v>
      </c>
      <c r="D99" s="4">
        <v>1405</v>
      </c>
      <c r="E99">
        <f t="shared" si="15"/>
        <v>1372.3574174666635</v>
      </c>
      <c r="F99">
        <f t="shared" si="16"/>
        <v>0.9728940432901293</v>
      </c>
      <c r="G99">
        <f t="shared" si="17"/>
        <v>1550.4585345735406</v>
      </c>
      <c r="H99">
        <f t="shared" si="18"/>
        <v>1523.0663987940532</v>
      </c>
      <c r="I99">
        <f t="shared" si="19"/>
        <v>1497.3407128634451</v>
      </c>
      <c r="J99">
        <f t="shared" si="20"/>
        <v>1472.0357359103712</v>
      </c>
      <c r="K99">
        <f t="shared" ref="K99:K129" si="22">ABS(D99-G99)/D99</f>
        <v>0.10352920610216416</v>
      </c>
      <c r="L99">
        <f t="shared" si="21"/>
        <v>1.0239478018232373</v>
      </c>
    </row>
    <row r="100" spans="2:12" x14ac:dyDescent="0.2">
      <c r="B100">
        <v>3</v>
      </c>
      <c r="C100" s="2">
        <v>75</v>
      </c>
      <c r="D100" s="4">
        <v>1402</v>
      </c>
      <c r="E100">
        <f t="shared" si="15"/>
        <v>1370.0720253900531</v>
      </c>
      <c r="F100">
        <f t="shared" si="16"/>
        <v>0.97562606951422737</v>
      </c>
      <c r="G100">
        <f t="shared" si="17"/>
        <v>1366.2727078791329</v>
      </c>
      <c r="H100">
        <f t="shared" si="18"/>
        <v>1329.6629792354272</v>
      </c>
      <c r="I100">
        <f t="shared" si="19"/>
        <v>1294.0220748371817</v>
      </c>
      <c r="J100">
        <f t="shared" si="20"/>
        <v>1258.524828617215</v>
      </c>
      <c r="K100">
        <f t="shared" si="22"/>
        <v>2.5483089957822471E-2</v>
      </c>
      <c r="L100">
        <f t="shared" si="21"/>
        <v>1.0236049477969904</v>
      </c>
    </row>
    <row r="101" spans="2:12" x14ac:dyDescent="0.2">
      <c r="B101">
        <v>4</v>
      </c>
      <c r="C101" s="2">
        <v>76</v>
      </c>
      <c r="D101" s="4">
        <v>1556</v>
      </c>
      <c r="E101">
        <f t="shared" si="15"/>
        <v>1520.0796261848984</v>
      </c>
      <c r="F101">
        <f t="shared" si="16"/>
        <v>0.99000135340633166</v>
      </c>
      <c r="G101">
        <f t="shared" si="17"/>
        <v>1368.264470466419</v>
      </c>
      <c r="H101">
        <f t="shared" si="18"/>
        <v>1335.3281665913291</v>
      </c>
      <c r="I101">
        <f t="shared" si="19"/>
        <v>1302.3447534264369</v>
      </c>
      <c r="J101">
        <f t="shared" si="20"/>
        <v>1270.3799371330622</v>
      </c>
      <c r="K101">
        <f t="shared" si="22"/>
        <v>0.12065265394189012</v>
      </c>
      <c r="L101">
        <f t="shared" si="21"/>
        <v>1.0234264609784909</v>
      </c>
    </row>
    <row r="102" spans="2:12" x14ac:dyDescent="0.2">
      <c r="B102">
        <v>1</v>
      </c>
      <c r="C102" s="2">
        <v>77</v>
      </c>
      <c r="D102" s="4">
        <v>1710</v>
      </c>
      <c r="E102">
        <f t="shared" si="15"/>
        <v>1670.0070032429201</v>
      </c>
      <c r="F102">
        <f t="shared" si="16"/>
        <v>1.0016669254274213</v>
      </c>
      <c r="G102">
        <f t="shared" si="17"/>
        <v>1540.9194764628853</v>
      </c>
      <c r="H102">
        <f t="shared" si="18"/>
        <v>1525.0015715636471</v>
      </c>
      <c r="I102">
        <f t="shared" si="19"/>
        <v>1509.4903628411266</v>
      </c>
      <c r="J102">
        <f t="shared" si="20"/>
        <v>1494.869368728373</v>
      </c>
      <c r="K102">
        <f t="shared" si="22"/>
        <v>9.8877499144511508E-2</v>
      </c>
      <c r="L102">
        <f t="shared" si="21"/>
        <v>1.0237496151089955</v>
      </c>
    </row>
    <row r="103" spans="2:12" x14ac:dyDescent="0.2">
      <c r="B103">
        <v>2</v>
      </c>
      <c r="C103" s="2">
        <v>78</v>
      </c>
      <c r="D103" s="4">
        <v>1530</v>
      </c>
      <c r="E103">
        <f t="shared" si="15"/>
        <v>1494.7172767119546</v>
      </c>
      <c r="F103">
        <f t="shared" si="16"/>
        <v>0.99021607813866985</v>
      </c>
      <c r="G103">
        <f t="shared" si="17"/>
        <v>1712.2769194267682</v>
      </c>
      <c r="H103">
        <f t="shared" si="18"/>
        <v>1714.8320885623762</v>
      </c>
      <c r="I103">
        <f t="shared" si="19"/>
        <v>1718.2329587040131</v>
      </c>
      <c r="J103">
        <f t="shared" si="20"/>
        <v>1721.214030150378</v>
      </c>
      <c r="K103">
        <f t="shared" si="22"/>
        <v>0.11913524145540408</v>
      </c>
      <c r="L103">
        <f t="shared" si="21"/>
        <v>1.0238191531321115</v>
      </c>
    </row>
    <row r="104" spans="2:12" x14ac:dyDescent="0.2">
      <c r="B104">
        <v>3</v>
      </c>
      <c r="C104" s="2">
        <v>79</v>
      </c>
      <c r="D104" s="4">
        <v>1558</v>
      </c>
      <c r="E104">
        <f t="shared" si="15"/>
        <v>1522.3370309483762</v>
      </c>
      <c r="F104">
        <f t="shared" si="16"/>
        <v>0.99325110186288446</v>
      </c>
      <c r="G104">
        <f t="shared" si="17"/>
        <v>1514.766422447291</v>
      </c>
      <c r="H104">
        <f t="shared" si="18"/>
        <v>1500.4196846919883</v>
      </c>
      <c r="I104">
        <f t="shared" si="19"/>
        <v>1485.8406143606164</v>
      </c>
      <c r="J104">
        <f t="shared" si="20"/>
        <v>1470.8991914297885</v>
      </c>
      <c r="K104">
        <f t="shared" si="22"/>
        <v>2.7749407928568032E-2</v>
      </c>
      <c r="L104">
        <f t="shared" si="21"/>
        <v>1.0235379744094104</v>
      </c>
    </row>
    <row r="105" spans="2:12" x14ac:dyDescent="0.2">
      <c r="B105">
        <v>4</v>
      </c>
      <c r="C105" s="2">
        <v>80</v>
      </c>
      <c r="D105" s="4">
        <v>1336</v>
      </c>
      <c r="E105">
        <f t="shared" si="15"/>
        <v>1305.0065956388762</v>
      </c>
      <c r="F105">
        <f t="shared" si="16"/>
        <v>0.9786449998992609</v>
      </c>
      <c r="G105">
        <f t="shared" si="17"/>
        <v>1547.9738460848839</v>
      </c>
      <c r="H105">
        <f t="shared" si="18"/>
        <v>1537.6311645272058</v>
      </c>
      <c r="I105">
        <f t="shared" si="19"/>
        <v>1526.8344078581176</v>
      </c>
      <c r="J105">
        <f t="shared" si="20"/>
        <v>1516.5443941637682</v>
      </c>
      <c r="K105">
        <f t="shared" si="22"/>
        <v>0.15866305844676939</v>
      </c>
      <c r="L105">
        <f t="shared" si="21"/>
        <v>1.0235477177021655</v>
      </c>
    </row>
    <row r="106" spans="2:12" x14ac:dyDescent="0.2">
      <c r="B106">
        <v>1</v>
      </c>
      <c r="C106" s="2">
        <v>81</v>
      </c>
      <c r="D106" s="4">
        <v>2343</v>
      </c>
      <c r="E106">
        <f t="shared" si="15"/>
        <v>2288.4901037768182</v>
      </c>
      <c r="F106">
        <f t="shared" si="16"/>
        <v>1.0618685446742051</v>
      </c>
      <c r="G106">
        <f t="shared" si="17"/>
        <v>1307.5585295296719</v>
      </c>
      <c r="H106">
        <f t="shared" si="18"/>
        <v>1279.2841815854836</v>
      </c>
      <c r="I106">
        <f t="shared" si="19"/>
        <v>1251.976985501504</v>
      </c>
      <c r="J106">
        <f t="shared" si="20"/>
        <v>1225.5139330844449</v>
      </c>
      <c r="K106">
        <f t="shared" si="22"/>
        <v>0.44192977826305085</v>
      </c>
      <c r="L106">
        <f t="shared" si="21"/>
        <v>1.0237757077751815</v>
      </c>
    </row>
    <row r="107" spans="2:12" x14ac:dyDescent="0.2">
      <c r="B107">
        <v>2</v>
      </c>
      <c r="C107" s="2">
        <v>82</v>
      </c>
      <c r="D107" s="4">
        <v>1945</v>
      </c>
      <c r="E107">
        <f t="shared" si="15"/>
        <v>1900.2714590265011</v>
      </c>
      <c r="F107">
        <f t="shared" si="16"/>
        <v>1.0370072943090842</v>
      </c>
      <c r="G107">
        <f t="shared" si="17"/>
        <v>2487.2747146026418</v>
      </c>
      <c r="H107">
        <f t="shared" si="18"/>
        <v>2641.183923196319</v>
      </c>
      <c r="I107">
        <f t="shared" si="19"/>
        <v>2805.2148369959882</v>
      </c>
      <c r="J107">
        <f t="shared" si="20"/>
        <v>2978.5888243224076</v>
      </c>
      <c r="K107">
        <f t="shared" si="22"/>
        <v>0.27880448051549706</v>
      </c>
      <c r="L107">
        <f t="shared" si="21"/>
        <v>1.0237136467886572</v>
      </c>
    </row>
    <row r="108" spans="2:12" x14ac:dyDescent="0.2">
      <c r="B108">
        <v>3</v>
      </c>
      <c r="C108" s="2">
        <v>83</v>
      </c>
      <c r="D108" s="4">
        <v>1825</v>
      </c>
      <c r="E108">
        <f t="shared" si="15"/>
        <v>1783.0140876060682</v>
      </c>
      <c r="F108">
        <f t="shared" si="16"/>
        <v>1.0264066941675329</v>
      </c>
      <c r="G108">
        <f t="shared" si="17"/>
        <v>2016.9983875187038</v>
      </c>
      <c r="H108">
        <f t="shared" si="18"/>
        <v>2092.1079431433759</v>
      </c>
      <c r="I108">
        <f t="shared" si="19"/>
        <v>2169.3996811695965</v>
      </c>
      <c r="J108">
        <f t="shared" si="20"/>
        <v>2249.305275379902</v>
      </c>
      <c r="K108">
        <f t="shared" si="22"/>
        <v>0.10520459590065961</v>
      </c>
      <c r="L108">
        <f t="shared" si="21"/>
        <v>1.0235416303730691</v>
      </c>
    </row>
    <row r="109" spans="2:12" x14ac:dyDescent="0.2">
      <c r="B109">
        <v>4</v>
      </c>
      <c r="C109" s="2">
        <v>84</v>
      </c>
      <c r="D109" s="5">
        <v>1870</v>
      </c>
      <c r="E109">
        <f t="shared" si="15"/>
        <v>1826.5719588754368</v>
      </c>
      <c r="F109">
        <f t="shared" si="16"/>
        <v>1.026194350476054</v>
      </c>
      <c r="G109">
        <f t="shared" si="17"/>
        <v>1873.6094609401296</v>
      </c>
      <c r="H109">
        <f t="shared" si="18"/>
        <v>1922.9687160917808</v>
      </c>
      <c r="I109">
        <f t="shared" si="19"/>
        <v>1973.4163105084917</v>
      </c>
      <c r="J109">
        <f t="shared" si="20"/>
        <v>2025.7090531804026</v>
      </c>
      <c r="K109">
        <f t="shared" si="22"/>
        <v>1.9301930161120672E-3</v>
      </c>
      <c r="L109">
        <f t="shared" si="21"/>
        <v>1.0236332661345531</v>
      </c>
    </row>
    <row r="110" spans="2:12" x14ac:dyDescent="0.2">
      <c r="B110">
        <v>1</v>
      </c>
      <c r="C110" s="2">
        <v>85</v>
      </c>
      <c r="D110" s="5">
        <v>1007</v>
      </c>
      <c r="E110">
        <f t="shared" si="15"/>
        <v>983.67351373981671</v>
      </c>
      <c r="F110">
        <f t="shared" si="16"/>
        <v>0.97382551908543846</v>
      </c>
      <c r="G110">
        <f t="shared" si="17"/>
        <v>1918.8671071708466</v>
      </c>
      <c r="H110">
        <f t="shared" si="18"/>
        <v>1968.7997081964199</v>
      </c>
      <c r="I110">
        <f t="shared" si="19"/>
        <v>2020.5520178067932</v>
      </c>
      <c r="J110">
        <f t="shared" si="20"/>
        <v>2073.7204258961747</v>
      </c>
      <c r="K110">
        <f t="shared" si="22"/>
        <v>0.90552840831265791</v>
      </c>
      <c r="L110">
        <f t="shared" si="21"/>
        <v>1.0237524207081643</v>
      </c>
    </row>
    <row r="111" spans="2:12" x14ac:dyDescent="0.2">
      <c r="B111">
        <v>2</v>
      </c>
      <c r="C111" s="2">
        <v>86</v>
      </c>
      <c r="D111" s="4">
        <v>1431</v>
      </c>
      <c r="E111">
        <f t="shared" si="15"/>
        <v>1398.0867583064667</v>
      </c>
      <c r="F111">
        <f t="shared" si="16"/>
        <v>1.0218780857386245</v>
      </c>
      <c r="G111">
        <f t="shared" si="17"/>
        <v>980.47751865844987</v>
      </c>
      <c r="H111">
        <f t="shared" si="18"/>
        <v>954.89951126742892</v>
      </c>
      <c r="I111">
        <f t="shared" si="19"/>
        <v>930.01375656223797</v>
      </c>
      <c r="J111">
        <f t="shared" si="20"/>
        <v>905.57972684785113</v>
      </c>
      <c r="K111">
        <f t="shared" si="22"/>
        <v>0.31483052504650605</v>
      </c>
      <c r="L111">
        <f t="shared" si="21"/>
        <v>1.0236491012823383</v>
      </c>
    </row>
    <row r="112" spans="2:12" x14ac:dyDescent="0.2">
      <c r="B112">
        <v>3</v>
      </c>
      <c r="C112" s="2">
        <v>87</v>
      </c>
      <c r="D112" s="4">
        <v>1475</v>
      </c>
      <c r="E112">
        <f t="shared" si="15"/>
        <v>1440.9457457062717</v>
      </c>
      <c r="F112">
        <f t="shared" si="16"/>
        <v>1.0228206718599044</v>
      </c>
      <c r="G112">
        <f t="shared" si="17"/>
        <v>1462.438458342059</v>
      </c>
      <c r="H112">
        <f t="shared" si="18"/>
        <v>1494.6077697623216</v>
      </c>
      <c r="I112">
        <f t="shared" si="19"/>
        <v>1527.1527874014139</v>
      </c>
      <c r="J112">
        <f t="shared" si="20"/>
        <v>1560.4525458167475</v>
      </c>
      <c r="K112">
        <f t="shared" si="22"/>
        <v>8.5162994291125473E-3</v>
      </c>
      <c r="L112">
        <f t="shared" si="21"/>
        <v>1.0235760147462214</v>
      </c>
    </row>
    <row r="113" spans="2:12" x14ac:dyDescent="0.2">
      <c r="B113">
        <v>4</v>
      </c>
      <c r="C113" s="2">
        <v>88</v>
      </c>
      <c r="D113" s="4">
        <v>1450</v>
      </c>
      <c r="E113">
        <f t="shared" si="15"/>
        <v>1416.3580673118074</v>
      </c>
      <c r="F113">
        <f t="shared" si="16"/>
        <v>1.0185375744543799</v>
      </c>
      <c r="G113">
        <f t="shared" si="17"/>
        <v>1508.8361044708377</v>
      </c>
      <c r="H113">
        <f t="shared" si="18"/>
        <v>1543.1130079035831</v>
      </c>
      <c r="I113">
        <f t="shared" si="19"/>
        <v>1578.2151939875262</v>
      </c>
      <c r="J113">
        <f t="shared" si="20"/>
        <v>1614.3919236697075</v>
      </c>
      <c r="K113">
        <f t="shared" si="22"/>
        <v>4.0576623772991482E-2</v>
      </c>
      <c r="L113">
        <f t="shared" si="21"/>
        <v>1.0236779763574562</v>
      </c>
    </row>
    <row r="114" spans="2:12" x14ac:dyDescent="0.2">
      <c r="B114">
        <v>1</v>
      </c>
      <c r="C114" s="2">
        <v>89</v>
      </c>
      <c r="D114" s="4">
        <v>1375</v>
      </c>
      <c r="E114">
        <f t="shared" si="15"/>
        <v>1343.2337294855433</v>
      </c>
      <c r="F114">
        <f t="shared" si="16"/>
        <v>1.0110025731096899</v>
      </c>
      <c r="G114">
        <f t="shared" si="17"/>
        <v>1476.7304329179356</v>
      </c>
      <c r="H114">
        <f t="shared" si="18"/>
        <v>1503.9980430922524</v>
      </c>
      <c r="I114">
        <f t="shared" si="19"/>
        <v>1532.0311140102708</v>
      </c>
      <c r="J114">
        <f t="shared" si="20"/>
        <v>1560.4856370300204</v>
      </c>
      <c r="K114">
        <f t="shared" si="22"/>
        <v>7.3985769394862219E-2</v>
      </c>
      <c r="L114">
        <f t="shared" si="21"/>
        <v>1.0237136522881289</v>
      </c>
    </row>
    <row r="115" spans="2:12" x14ac:dyDescent="0.2">
      <c r="B115">
        <v>2</v>
      </c>
      <c r="C115" s="2">
        <v>90</v>
      </c>
      <c r="D115" s="4">
        <v>1495</v>
      </c>
      <c r="E115">
        <f t="shared" si="15"/>
        <v>1460.5656819446481</v>
      </c>
      <c r="F115">
        <f t="shared" si="16"/>
        <v>1.019201425644553</v>
      </c>
      <c r="G115">
        <f t="shared" si="17"/>
        <v>1390.0292855774267</v>
      </c>
      <c r="H115">
        <f t="shared" si="18"/>
        <v>1405.4631730585052</v>
      </c>
      <c r="I115">
        <f t="shared" si="19"/>
        <v>1420.976404720461</v>
      </c>
      <c r="J115">
        <f t="shared" si="20"/>
        <v>1436.4817297321099</v>
      </c>
      <c r="K115">
        <f t="shared" si="22"/>
        <v>7.0214524697373465E-2</v>
      </c>
      <c r="L115">
        <f t="shared" si="21"/>
        <v>1.0236216771120195</v>
      </c>
    </row>
    <row r="116" spans="2:12" x14ac:dyDescent="0.2">
      <c r="B116">
        <v>3</v>
      </c>
      <c r="C116" s="2">
        <v>91</v>
      </c>
      <c r="D116" s="4">
        <v>1429</v>
      </c>
      <c r="E116">
        <f t="shared" si="15"/>
        <v>1395.9468045652379</v>
      </c>
      <c r="F116">
        <f t="shared" si="16"/>
        <v>1.0123883105973148</v>
      </c>
      <c r="G116">
        <f t="shared" si="17"/>
        <v>1523.8579124764619</v>
      </c>
      <c r="H116">
        <f t="shared" si="18"/>
        <v>1553.1722841862554</v>
      </c>
      <c r="I116">
        <f t="shared" si="19"/>
        <v>1582.8531826748924</v>
      </c>
      <c r="J116">
        <f t="shared" si="20"/>
        <v>1613.2345524183029</v>
      </c>
      <c r="K116">
        <f t="shared" si="22"/>
        <v>6.6380624546159506E-2</v>
      </c>
      <c r="L116">
        <f t="shared" si="21"/>
        <v>1.0236142736751717</v>
      </c>
    </row>
    <row r="117" spans="2:12" x14ac:dyDescent="0.2">
      <c r="B117">
        <v>4</v>
      </c>
      <c r="C117" s="2">
        <v>92</v>
      </c>
      <c r="D117" s="4">
        <v>1443</v>
      </c>
      <c r="E117">
        <f t="shared" si="15"/>
        <v>1409.5738557112268</v>
      </c>
      <c r="F117">
        <f t="shared" si="16"/>
        <v>1.0121062618309196</v>
      </c>
      <c r="G117">
        <f t="shared" si="17"/>
        <v>1446.7533145039311</v>
      </c>
      <c r="H117">
        <f t="shared" si="18"/>
        <v>1464.5445506329133</v>
      </c>
      <c r="I117">
        <f t="shared" si="19"/>
        <v>1482.6770597355589</v>
      </c>
      <c r="J117">
        <f t="shared" si="20"/>
        <v>1501.1579687190035</v>
      </c>
      <c r="K117">
        <f t="shared" si="22"/>
        <v>2.6010495522737708E-3</v>
      </c>
      <c r="L117">
        <f t="shared" si="21"/>
        <v>1.023691362992684</v>
      </c>
    </row>
    <row r="118" spans="2:12" x14ac:dyDescent="0.2">
      <c r="B118">
        <v>1</v>
      </c>
      <c r="C118" s="2">
        <v>93</v>
      </c>
      <c r="D118" s="4">
        <v>1472</v>
      </c>
      <c r="E118">
        <f t="shared" si="15"/>
        <v>1438.0312892093164</v>
      </c>
      <c r="F118">
        <f t="shared" si="16"/>
        <v>1.0129742181135866</v>
      </c>
      <c r="G118">
        <f t="shared" si="17"/>
        <v>1460.3381204923548</v>
      </c>
      <c r="H118">
        <f t="shared" si="18"/>
        <v>1478.0066662457978</v>
      </c>
      <c r="I118">
        <f t="shared" si="19"/>
        <v>1496.012459503366</v>
      </c>
      <c r="J118">
        <f t="shared" si="20"/>
        <v>1514.1055000542829</v>
      </c>
      <c r="K118">
        <f t="shared" si="22"/>
        <v>7.9224724916067621E-3</v>
      </c>
      <c r="L118">
        <f t="shared" si="21"/>
        <v>1.0236791405568475</v>
      </c>
    </row>
    <row r="119" spans="2:12" x14ac:dyDescent="0.2">
      <c r="B119">
        <v>2</v>
      </c>
      <c r="C119" s="2">
        <v>94</v>
      </c>
      <c r="D119" s="4">
        <v>1475</v>
      </c>
      <c r="E119">
        <f t="shared" si="15"/>
        <v>1440.9724814643105</v>
      </c>
      <c r="F119">
        <f t="shared" si="16"/>
        <v>1.0118005801568473</v>
      </c>
      <c r="G119">
        <f t="shared" si="17"/>
        <v>1491.0872645609882</v>
      </c>
      <c r="H119">
        <f t="shared" si="18"/>
        <v>1510.5467080309306</v>
      </c>
      <c r="I119">
        <f t="shared" si="19"/>
        <v>1530.1266012181743</v>
      </c>
      <c r="J119">
        <f t="shared" si="20"/>
        <v>1549.8875843963212</v>
      </c>
      <c r="K119">
        <f t="shared" si="22"/>
        <v>1.0906620041347905E-2</v>
      </c>
      <c r="L119">
        <f t="shared" si="21"/>
        <v>1.0236188991295914</v>
      </c>
    </row>
    <row r="120" spans="2:12" x14ac:dyDescent="0.2">
      <c r="B120">
        <v>3</v>
      </c>
      <c r="C120" s="2">
        <v>95</v>
      </c>
      <c r="D120" s="4">
        <v>1545</v>
      </c>
      <c r="E120">
        <f t="shared" si="15"/>
        <v>1509.2439536495742</v>
      </c>
      <c r="F120">
        <f t="shared" si="16"/>
        <v>1.0156212559963795</v>
      </c>
      <c r="G120">
        <f t="shared" si="17"/>
        <v>1492.5182501672505</v>
      </c>
      <c r="H120">
        <f t="shared" si="18"/>
        <v>1510.1128010994398</v>
      </c>
      <c r="I120">
        <f t="shared" si="19"/>
        <v>1527.8430925169189</v>
      </c>
      <c r="J120">
        <f t="shared" si="20"/>
        <v>1545.9092263535626</v>
      </c>
      <c r="K120">
        <f t="shared" si="22"/>
        <v>3.3968770118284482E-2</v>
      </c>
      <c r="L120">
        <f t="shared" si="21"/>
        <v>1.0236431998041904</v>
      </c>
    </row>
    <row r="121" spans="2:12" x14ac:dyDescent="0.2">
      <c r="B121">
        <v>4</v>
      </c>
      <c r="C121" s="2">
        <v>96</v>
      </c>
      <c r="D121" s="4">
        <v>1715</v>
      </c>
      <c r="E121">
        <f t="shared" si="15"/>
        <v>1675.329634114745</v>
      </c>
      <c r="F121">
        <f t="shared" si="16"/>
        <v>1.0257613191796113</v>
      </c>
      <c r="G121">
        <f t="shared" si="17"/>
        <v>1569.1161057173763</v>
      </c>
      <c r="H121">
        <f t="shared" si="18"/>
        <v>1593.5338883583408</v>
      </c>
      <c r="I121">
        <f t="shared" si="19"/>
        <v>1618.4653105614557</v>
      </c>
      <c r="J121">
        <f t="shared" si="20"/>
        <v>1643.8177466253064</v>
      </c>
      <c r="K121">
        <f t="shared" si="22"/>
        <v>8.5063495208526949E-2</v>
      </c>
      <c r="L121">
        <f t="shared" si="21"/>
        <v>1.0236867767832409</v>
      </c>
    </row>
    <row r="122" spans="2:12" x14ac:dyDescent="0.2">
      <c r="B122">
        <v>1</v>
      </c>
      <c r="C122" s="2">
        <v>97</v>
      </c>
      <c r="D122" s="4">
        <v>2006</v>
      </c>
      <c r="E122">
        <f t="shared" si="15"/>
        <v>1959.7137193400315</v>
      </c>
      <c r="F122">
        <f t="shared" si="16"/>
        <v>1.0412238061607066</v>
      </c>
      <c r="G122">
        <f t="shared" si="17"/>
        <v>1759.0771382029768</v>
      </c>
      <c r="H122">
        <f t="shared" si="18"/>
        <v>1804.4361220512847</v>
      </c>
      <c r="I122">
        <f t="shared" si="19"/>
        <v>1850.9995715105917</v>
      </c>
      <c r="J122">
        <f t="shared" si="20"/>
        <v>1898.6276736064406</v>
      </c>
      <c r="K122">
        <f t="shared" si="22"/>
        <v>0.12309215443520598</v>
      </c>
      <c r="L122">
        <f t="shared" si="21"/>
        <v>1.0236565362407983</v>
      </c>
    </row>
    <row r="123" spans="2:12" x14ac:dyDescent="0.2">
      <c r="B123">
        <v>2</v>
      </c>
      <c r="C123" s="2">
        <v>98</v>
      </c>
      <c r="D123" s="4">
        <v>1909</v>
      </c>
      <c r="E123">
        <f t="shared" si="15"/>
        <v>1864.9076166042687</v>
      </c>
      <c r="F123">
        <f t="shared" si="16"/>
        <v>1.0316016792336273</v>
      </c>
      <c r="G123">
        <f t="shared" si="17"/>
        <v>2088.7445406989386</v>
      </c>
      <c r="H123">
        <f t="shared" si="18"/>
        <v>2174.9431251883539</v>
      </c>
      <c r="I123">
        <f t="shared" si="19"/>
        <v>2264.5356607847734</v>
      </c>
      <c r="J123">
        <f t="shared" si="20"/>
        <v>2357.8227497633065</v>
      </c>
      <c r="K123">
        <f t="shared" si="22"/>
        <v>9.4156385908296822E-2</v>
      </c>
      <c r="L123">
        <f t="shared" si="21"/>
        <v>1.0236280174415882</v>
      </c>
    </row>
    <row r="124" spans="2:12" x14ac:dyDescent="0.2">
      <c r="B124">
        <v>3</v>
      </c>
      <c r="C124" s="2">
        <v>99</v>
      </c>
      <c r="D124" s="4">
        <v>2014</v>
      </c>
      <c r="E124">
        <f t="shared" si="15"/>
        <v>1967.3986669327189</v>
      </c>
      <c r="F124">
        <f t="shared" si="16"/>
        <v>1.0341098415227381</v>
      </c>
      <c r="G124">
        <f t="shared" si="17"/>
        <v>1969.4114408720693</v>
      </c>
      <c r="H124">
        <f t="shared" si="18"/>
        <v>2031.5881329619228</v>
      </c>
      <c r="I124">
        <f t="shared" si="19"/>
        <v>2095.731341329421</v>
      </c>
      <c r="J124">
        <f t="shared" si="20"/>
        <v>2162.026571883383</v>
      </c>
      <c r="K124">
        <f t="shared" si="22"/>
        <v>2.2139304432934805E-2</v>
      </c>
      <c r="L124">
        <f t="shared" si="21"/>
        <v>1.0236595511400037</v>
      </c>
    </row>
    <row r="125" spans="2:12" x14ac:dyDescent="0.2">
      <c r="B125">
        <v>4</v>
      </c>
      <c r="C125" s="2">
        <v>100</v>
      </c>
      <c r="D125" s="4">
        <v>2350</v>
      </c>
      <c r="E125">
        <f t="shared" si="15"/>
        <v>2295.6918818004806</v>
      </c>
      <c r="F125">
        <f t="shared" si="16"/>
        <v>1.0483663572769686</v>
      </c>
      <c r="G125">
        <f t="shared" si="17"/>
        <v>2082.6356962519635</v>
      </c>
      <c r="H125">
        <f t="shared" si="18"/>
        <v>2153.6140690131597</v>
      </c>
      <c r="I125">
        <f t="shared" si="19"/>
        <v>2227.1421104293859</v>
      </c>
      <c r="J125">
        <f t="shared" si="20"/>
        <v>2303.1452996093672</v>
      </c>
      <c r="K125">
        <f t="shared" si="22"/>
        <v>0.11377204414810063</v>
      </c>
      <c r="L125">
        <f t="shared" si="21"/>
        <v>1.0236754296619988</v>
      </c>
    </row>
    <row r="126" spans="2:12" x14ac:dyDescent="0.2">
      <c r="B126">
        <v>1</v>
      </c>
      <c r="C126" s="2">
        <v>101</v>
      </c>
      <c r="D126" s="4">
        <v>3490</v>
      </c>
      <c r="E126">
        <f t="shared" si="15"/>
        <v>3409.4416531532188</v>
      </c>
      <c r="F126">
        <f t="shared" si="16"/>
        <v>1.0952715310257104</v>
      </c>
      <c r="G126">
        <f t="shared" si="17"/>
        <v>2463.5923026614623</v>
      </c>
      <c r="H126">
        <f t="shared" si="18"/>
        <v>2582.8268517997026</v>
      </c>
      <c r="I126">
        <f t="shared" si="19"/>
        <v>2707.7907794146354</v>
      </c>
      <c r="J126">
        <f t="shared" si="20"/>
        <v>2838.674687119365</v>
      </c>
      <c r="K126">
        <f t="shared" si="22"/>
        <v>0.29409962674456669</v>
      </c>
      <c r="L126">
        <f t="shared" si="21"/>
        <v>1.0236458351671343</v>
      </c>
    </row>
    <row r="127" spans="2:12" x14ac:dyDescent="0.2">
      <c r="B127">
        <v>2</v>
      </c>
      <c r="C127" s="2">
        <v>102</v>
      </c>
      <c r="D127" s="4">
        <v>3243</v>
      </c>
      <c r="E127">
        <f t="shared" si="15"/>
        <v>3168.0454662767679</v>
      </c>
      <c r="F127">
        <f t="shared" si="16"/>
        <v>1.0774371631522242</v>
      </c>
      <c r="G127">
        <f t="shared" si="17"/>
        <v>3822.6153984464736</v>
      </c>
      <c r="H127">
        <f t="shared" si="18"/>
        <v>4186.8667636652444</v>
      </c>
      <c r="I127">
        <f t="shared" si="19"/>
        <v>4585.6233960640948</v>
      </c>
      <c r="J127">
        <f t="shared" si="20"/>
        <v>5022.4733905628627</v>
      </c>
      <c r="K127">
        <f t="shared" si="22"/>
        <v>0.17872815246576429</v>
      </c>
      <c r="L127">
        <f t="shared" si="21"/>
        <v>1.0236398497921426</v>
      </c>
    </row>
    <row r="128" spans="2:12" x14ac:dyDescent="0.2">
      <c r="B128">
        <v>3</v>
      </c>
      <c r="C128" s="2">
        <v>103</v>
      </c>
      <c r="D128" s="4">
        <v>3520</v>
      </c>
      <c r="E128">
        <f t="shared" si="15"/>
        <v>3438.5899065314557</v>
      </c>
      <c r="F128">
        <f t="shared" si="16"/>
        <v>1.0782920527987503</v>
      </c>
      <c r="G128">
        <f t="shared" si="17"/>
        <v>3494.1829193720137</v>
      </c>
      <c r="H128">
        <f t="shared" si="18"/>
        <v>3764.6536927578718</v>
      </c>
      <c r="I128">
        <f t="shared" si="19"/>
        <v>4056.1540780372648</v>
      </c>
      <c r="J128">
        <f t="shared" si="20"/>
        <v>4370.3606915761484</v>
      </c>
      <c r="K128">
        <f t="shared" si="22"/>
        <v>7.3343979056779383E-3</v>
      </c>
      <c r="L128">
        <f t="shared" si="21"/>
        <v>1.0236655092181224</v>
      </c>
    </row>
    <row r="129" spans="2:12" x14ac:dyDescent="0.2">
      <c r="B129">
        <v>4</v>
      </c>
      <c r="C129" s="2">
        <v>104</v>
      </c>
      <c r="D129" s="4">
        <v>3678</v>
      </c>
      <c r="E129">
        <f t="shared" si="15"/>
        <v>3593.0395783806221</v>
      </c>
      <c r="F129">
        <f t="shared" si="16"/>
        <v>1.0747079196137304</v>
      </c>
      <c r="G129">
        <f t="shared" si="17"/>
        <v>3795.4782952601618</v>
      </c>
      <c r="H129">
        <f t="shared" si="18"/>
        <v>4092.6101522467525</v>
      </c>
      <c r="I129">
        <f t="shared" si="19"/>
        <v>4413.1396231046647</v>
      </c>
      <c r="J129">
        <f t="shared" si="20"/>
        <v>4758.6478782774657</v>
      </c>
      <c r="K129">
        <f t="shared" si="22"/>
        <v>3.1940808934247354E-2</v>
      </c>
      <c r="L129">
        <f t="shared" si="21"/>
        <v>1.0236643249563884</v>
      </c>
    </row>
    <row r="130" spans="2:12" x14ac:dyDescent="0.2">
      <c r="C130" s="1"/>
    </row>
    <row r="131" spans="2:12" x14ac:dyDescent="0.2">
      <c r="C131" s="1"/>
    </row>
  </sheetData>
  <phoneticPr fontId="0" type="noConversion"/>
  <printOptions headings="1" gridLines="1" gridLinesSet="0"/>
  <pageMargins left="0.75" right="0.75" top="1" bottom="1" header="0.5" footer="0.5"/>
  <pageSetup scale="42"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A0E1-6E68-4F7D-AA43-82E592575B45}">
  <sheetPr codeName="Sheet2">
    <pageSetUpPr fitToPage="1"/>
  </sheetPr>
  <dimension ref="B1:O131"/>
  <sheetViews>
    <sheetView topLeftCell="C9" workbookViewId="0">
      <selection activeCell="E17" sqref="E17:E18"/>
    </sheetView>
  </sheetViews>
  <sheetFormatPr defaultRowHeight="12.75" x14ac:dyDescent="0.2"/>
  <cols>
    <col min="1" max="11" width="9.140625" style="7"/>
    <col min="12" max="12" width="13" style="7" customWidth="1"/>
    <col min="13" max="13" width="9.140625" style="7"/>
    <col min="14" max="14" width="11" style="7" customWidth="1"/>
    <col min="15" max="16384" width="9.140625" style="7"/>
  </cols>
  <sheetData>
    <row r="1" spans="3:15" x14ac:dyDescent="0.2">
      <c r="C1" s="7" t="s">
        <v>0</v>
      </c>
      <c r="D1" s="7" t="s">
        <v>1</v>
      </c>
      <c r="L1" s="7" t="s">
        <v>5</v>
      </c>
      <c r="N1" s="7" t="s">
        <v>21</v>
      </c>
      <c r="O1" s="7">
        <f>AVERAGE(D26:D29)</f>
        <v>3.9512499999999999</v>
      </c>
    </row>
    <row r="2" spans="3:15" x14ac:dyDescent="0.2">
      <c r="C2" s="8"/>
      <c r="N2" s="7" t="s">
        <v>22</v>
      </c>
      <c r="O2" s="7">
        <f>AVERAGE(D30:D33)</f>
        <v>36.950000000000003</v>
      </c>
    </row>
    <row r="3" spans="3:15" x14ac:dyDescent="0.2">
      <c r="C3" s="8"/>
      <c r="N3" s="7" t="s">
        <v>4</v>
      </c>
      <c r="O3" s="7">
        <f>(O2/O1)^(1/4)</f>
        <v>1.748718817816751</v>
      </c>
    </row>
    <row r="4" spans="3:15" x14ac:dyDescent="0.2">
      <c r="C4" s="8"/>
    </row>
    <row r="5" spans="3:15" x14ac:dyDescent="0.2">
      <c r="C5" s="8"/>
    </row>
    <row r="6" spans="3:15" x14ac:dyDescent="0.2">
      <c r="C6" s="8"/>
    </row>
    <row r="7" spans="3:15" x14ac:dyDescent="0.2">
      <c r="C7" s="8"/>
    </row>
    <row r="8" spans="3:15" x14ac:dyDescent="0.2">
      <c r="C8" s="8"/>
    </row>
    <row r="9" spans="3:15" x14ac:dyDescent="0.2">
      <c r="C9" s="8"/>
    </row>
    <row r="10" spans="3:15" x14ac:dyDescent="0.2">
      <c r="C10" s="8"/>
      <c r="L10" s="7" t="s">
        <v>7</v>
      </c>
      <c r="M10" s="7" t="s">
        <v>8</v>
      </c>
      <c r="N10" s="7" t="s">
        <v>9</v>
      </c>
    </row>
    <row r="11" spans="3:15" x14ac:dyDescent="0.2">
      <c r="C11" s="8"/>
      <c r="L11" s="7">
        <v>0.20273008201111128</v>
      </c>
      <c r="M11" s="7">
        <v>1</v>
      </c>
      <c r="N11" s="7">
        <v>1</v>
      </c>
    </row>
    <row r="12" spans="3:15" x14ac:dyDescent="0.2">
      <c r="C12" s="9"/>
    </row>
    <row r="13" spans="3:15" x14ac:dyDescent="0.2">
      <c r="C13" s="9"/>
    </row>
    <row r="14" spans="3:15" x14ac:dyDescent="0.2">
      <c r="C14" s="9"/>
    </row>
    <row r="15" spans="3:15" x14ac:dyDescent="0.2">
      <c r="C15" s="9"/>
    </row>
    <row r="16" spans="3:15" x14ac:dyDescent="0.2">
      <c r="C16" s="9"/>
    </row>
    <row r="17" spans="2:12" x14ac:dyDescent="0.2">
      <c r="C17" s="9"/>
    </row>
    <row r="18" spans="2:12" x14ac:dyDescent="0.2">
      <c r="C18" s="8"/>
    </row>
    <row r="19" spans="2:12" x14ac:dyDescent="0.2">
      <c r="C19" s="8"/>
    </row>
    <row r="20" spans="2:12" x14ac:dyDescent="0.2">
      <c r="C20" s="8"/>
    </row>
    <row r="21" spans="2:12" x14ac:dyDescent="0.2">
      <c r="C21" s="8"/>
      <c r="G21" s="7" t="s">
        <v>11</v>
      </c>
      <c r="K21" s="7">
        <f>AVERAGE(K34:K129)</f>
        <v>0.44363702159391011</v>
      </c>
      <c r="L21" s="7" t="s">
        <v>19</v>
      </c>
    </row>
    <row r="22" spans="2:12" x14ac:dyDescent="0.2">
      <c r="C22" s="8"/>
    </row>
    <row r="23" spans="2:12" x14ac:dyDescent="0.2">
      <c r="C23" s="8"/>
    </row>
    <row r="24" spans="2:12" x14ac:dyDescent="0.2">
      <c r="C24" s="8"/>
      <c r="E24" s="7" t="s">
        <v>6</v>
      </c>
      <c r="F24" s="7" t="s">
        <v>4</v>
      </c>
      <c r="G24" s="7" t="s">
        <v>15</v>
      </c>
      <c r="H24" s="7" t="s">
        <v>16</v>
      </c>
      <c r="I24" s="7" t="s">
        <v>17</v>
      </c>
      <c r="J24" s="7" t="s">
        <v>18</v>
      </c>
      <c r="K24" s="7" t="s">
        <v>10</v>
      </c>
    </row>
    <row r="25" spans="2:12" x14ac:dyDescent="0.2">
      <c r="B25" s="7" t="s">
        <v>12</v>
      </c>
      <c r="C25" s="8" t="s">
        <v>13</v>
      </c>
      <c r="D25" s="7" t="s">
        <v>14</v>
      </c>
      <c r="F25" s="9"/>
    </row>
    <row r="26" spans="2:12" x14ac:dyDescent="0.2">
      <c r="B26" s="7">
        <v>1</v>
      </c>
      <c r="C26" s="9">
        <v>1</v>
      </c>
      <c r="D26" s="10">
        <v>0.875</v>
      </c>
      <c r="F26" s="9"/>
    </row>
    <row r="27" spans="2:12" x14ac:dyDescent="0.2">
      <c r="B27" s="7">
        <v>2</v>
      </c>
      <c r="C27" s="9">
        <v>2</v>
      </c>
      <c r="D27" s="10">
        <v>2.23</v>
      </c>
      <c r="F27" s="9"/>
    </row>
    <row r="28" spans="2:12" x14ac:dyDescent="0.2">
      <c r="B28" s="7">
        <v>3</v>
      </c>
      <c r="C28" s="9">
        <v>3</v>
      </c>
      <c r="D28" s="10">
        <v>4.2</v>
      </c>
      <c r="F28" s="9"/>
    </row>
    <row r="29" spans="2:12" x14ac:dyDescent="0.2">
      <c r="B29" s="7">
        <v>4</v>
      </c>
      <c r="C29" s="9">
        <v>4</v>
      </c>
      <c r="D29" s="10">
        <v>8.5</v>
      </c>
      <c r="F29" s="9"/>
      <c r="L29" s="7" t="s">
        <v>20</v>
      </c>
    </row>
    <row r="30" spans="2:12" x14ac:dyDescent="0.2">
      <c r="B30" s="7">
        <v>1</v>
      </c>
      <c r="C30" s="9">
        <v>5</v>
      </c>
      <c r="D30" s="10">
        <v>16.004999999999999</v>
      </c>
      <c r="F30" s="9"/>
      <c r="L30" s="7">
        <f>AVERAGE(D26,D30)/AVERAGE($D$26:$D$33)</f>
        <v>0.41270132330918974</v>
      </c>
    </row>
    <row r="31" spans="2:12" x14ac:dyDescent="0.2">
      <c r="B31" s="7">
        <v>2</v>
      </c>
      <c r="C31" s="9">
        <v>6</v>
      </c>
      <c r="D31" s="10">
        <v>27.855</v>
      </c>
      <c r="F31" s="9"/>
      <c r="L31" s="7">
        <f>AVERAGE(D27,D31)/AVERAGE($D$26:$D$33)</f>
        <v>0.73555209192873072</v>
      </c>
    </row>
    <row r="32" spans="2:12" x14ac:dyDescent="0.2">
      <c r="B32" s="7">
        <v>3</v>
      </c>
      <c r="C32" s="9">
        <v>7</v>
      </c>
      <c r="D32" s="10">
        <v>37.9</v>
      </c>
      <c r="F32" s="9"/>
      <c r="L32" s="7">
        <f>AVERAGE(D28,D32)/AVERAGE($D$26:$D$33)</f>
        <v>1.0293083952201949</v>
      </c>
    </row>
    <row r="33" spans="2:12" x14ac:dyDescent="0.2">
      <c r="B33" s="7">
        <v>4</v>
      </c>
      <c r="C33" s="9">
        <v>8</v>
      </c>
      <c r="D33" s="10">
        <v>66.040000000000006</v>
      </c>
      <c r="E33" s="7">
        <f>D33/L33</f>
        <v>36.23716863429032</v>
      </c>
      <c r="F33" s="9">
        <f>O3</f>
        <v>1.748718817816751</v>
      </c>
      <c r="L33" s="7">
        <f>AVERAGE(D29,D33)/AVERAGE($D$26:$D$33)</f>
        <v>1.8224381895418844</v>
      </c>
    </row>
    <row r="34" spans="2:12" x14ac:dyDescent="0.2">
      <c r="B34" s="7">
        <v>1</v>
      </c>
      <c r="C34" s="9">
        <v>9</v>
      </c>
      <c r="D34" s="10">
        <v>87.394999999999996</v>
      </c>
      <c r="E34" s="7">
        <f t="shared" ref="E34:E63" si="0">alp*(D34/L31)+(1-alp)*(E33*F33)</f>
        <v>74.609372361686781</v>
      </c>
      <c r="F34" s="7">
        <f t="shared" ref="F34:F63" si="1">bet*(E34/E33)+(1-bet)*F33</f>
        <v>2.0589183750709985</v>
      </c>
      <c r="G34" s="7">
        <f t="shared" ref="G34:G63" si="2">(E33*F33)*L31</f>
        <v>46.610920043875502</v>
      </c>
      <c r="H34" s="7">
        <f t="shared" ref="H34:H63" si="3">E33*(F33)^2*L32</f>
        <v>114.06167343033687</v>
      </c>
      <c r="I34" s="7">
        <f t="shared" ref="I34:I63" si="4">E33*(F33)^3*L33</f>
        <v>353.15634627972804</v>
      </c>
      <c r="J34" s="7">
        <f t="shared" ref="J34:J63" si="5">E33*(F33)^4*L34</f>
        <v>396.9423084532491</v>
      </c>
      <c r="K34" s="7">
        <f t="shared" ref="K34:K63" si="6">ABS(D34-G34)/D34</f>
        <v>0.46666376744807481</v>
      </c>
      <c r="L34" s="7">
        <f t="shared" ref="L34:L63" si="7">gam*(D34/E34)+(1-gam)*L30</f>
        <v>1.1713675806885471</v>
      </c>
    </row>
    <row r="35" spans="2:12" x14ac:dyDescent="0.2">
      <c r="B35" s="7">
        <v>2</v>
      </c>
      <c r="C35" s="9">
        <v>10</v>
      </c>
      <c r="D35" s="10">
        <v>116.01</v>
      </c>
      <c r="E35" s="7">
        <f t="shared" si="0"/>
        <v>145.32135357744204</v>
      </c>
      <c r="F35" s="7">
        <f t="shared" si="1"/>
        <v>1.9477627136837716</v>
      </c>
      <c r="G35" s="7">
        <f t="shared" si="2"/>
        <v>158.11680534229222</v>
      </c>
      <c r="H35" s="7">
        <f t="shared" si="3"/>
        <v>576.40063848886962</v>
      </c>
      <c r="I35" s="7">
        <f t="shared" si="4"/>
        <v>762.78821624371199</v>
      </c>
      <c r="J35" s="7">
        <f t="shared" si="5"/>
        <v>1070.3255609689775</v>
      </c>
      <c r="K35" s="7">
        <f t="shared" si="6"/>
        <v>0.36295841170840631</v>
      </c>
      <c r="L35" s="7">
        <f t="shared" si="7"/>
        <v>0.79829974841362905</v>
      </c>
    </row>
    <row r="36" spans="2:12" x14ac:dyDescent="0.2">
      <c r="B36" s="7">
        <v>3</v>
      </c>
      <c r="C36" s="9">
        <v>11</v>
      </c>
      <c r="D36" s="10">
        <v>153.69999999999999</v>
      </c>
      <c r="E36" s="7">
        <f t="shared" si="0"/>
        <v>242.76621890395606</v>
      </c>
      <c r="F36" s="7">
        <f t="shared" si="1"/>
        <v>1.6705474655146635</v>
      </c>
      <c r="G36" s="7">
        <f t="shared" si="2"/>
        <v>515.84388872160901</v>
      </c>
      <c r="H36" s="7">
        <f t="shared" si="3"/>
        <v>645.79507721044899</v>
      </c>
      <c r="I36" s="7">
        <f t="shared" si="4"/>
        <v>857.24225535996561</v>
      </c>
      <c r="J36" s="7">
        <f t="shared" si="5"/>
        <v>1324.2172438365401</v>
      </c>
      <c r="K36" s="7">
        <f t="shared" si="6"/>
        <v>2.3561736416500265</v>
      </c>
      <c r="L36" s="7">
        <f t="shared" si="7"/>
        <v>0.63311938824901859</v>
      </c>
    </row>
    <row r="37" spans="2:12" x14ac:dyDescent="0.2">
      <c r="B37" s="7">
        <v>4</v>
      </c>
      <c r="C37" s="9">
        <v>12</v>
      </c>
      <c r="D37" s="10">
        <v>252.9</v>
      </c>
      <c r="E37" s="7">
        <f t="shared" si="0"/>
        <v>367.10452753405474</v>
      </c>
      <c r="F37" s="7">
        <f t="shared" si="1"/>
        <v>1.5121730246961989</v>
      </c>
      <c r="G37" s="7">
        <f t="shared" si="2"/>
        <v>475.05104104786528</v>
      </c>
      <c r="H37" s="7">
        <f t="shared" si="3"/>
        <v>540.8438383009443</v>
      </c>
      <c r="I37" s="7">
        <f t="shared" si="4"/>
        <v>716.55631365274667</v>
      </c>
      <c r="J37" s="7">
        <f t="shared" si="5"/>
        <v>1302.5146662144573</v>
      </c>
      <c r="K37" s="7">
        <f t="shared" si="6"/>
        <v>0.87841455534940793</v>
      </c>
      <c r="L37" s="7">
        <f t="shared" si="7"/>
        <v>0.68890460626786887</v>
      </c>
    </row>
    <row r="38" spans="2:12" x14ac:dyDescent="0.2">
      <c r="B38" s="7">
        <v>1</v>
      </c>
      <c r="C38" s="11">
        <v>13</v>
      </c>
      <c r="D38" s="10">
        <v>293.60000000000002</v>
      </c>
      <c r="E38" s="7">
        <f t="shared" si="0"/>
        <v>517.14531711450263</v>
      </c>
      <c r="F38" s="7">
        <f t="shared" si="1"/>
        <v>1.4087140809412362</v>
      </c>
      <c r="G38" s="7">
        <f t="shared" si="2"/>
        <v>443.15659790421904</v>
      </c>
      <c r="H38" s="7">
        <f t="shared" si="3"/>
        <v>531.46947649234869</v>
      </c>
      <c r="I38" s="7">
        <f t="shared" si="4"/>
        <v>874.48686145032536</v>
      </c>
      <c r="J38" s="7">
        <f t="shared" si="5"/>
        <v>1089.7807736898176</v>
      </c>
      <c r="K38" s="7">
        <f t="shared" si="6"/>
        <v>0.50938895743943802</v>
      </c>
      <c r="L38" s="7">
        <f t="shared" si="7"/>
        <v>0.56773210601265722</v>
      </c>
    </row>
    <row r="39" spans="2:12" x14ac:dyDescent="0.2">
      <c r="B39" s="7">
        <v>2</v>
      </c>
      <c r="C39" s="11">
        <v>14</v>
      </c>
      <c r="D39" s="10">
        <v>314.39999999999998</v>
      </c>
      <c r="E39" s="7">
        <f t="shared" si="0"/>
        <v>681.49250936853298</v>
      </c>
      <c r="F39" s="7">
        <f t="shared" si="1"/>
        <v>1.3177969263475739</v>
      </c>
      <c r="G39" s="7">
        <f t="shared" si="2"/>
        <v>461.23373596108229</v>
      </c>
      <c r="H39" s="7">
        <f t="shared" si="3"/>
        <v>706.9967156949574</v>
      </c>
      <c r="I39" s="7">
        <f t="shared" si="4"/>
        <v>820.77594198513077</v>
      </c>
      <c r="J39" s="7">
        <f t="shared" si="5"/>
        <v>939.56205635455206</v>
      </c>
      <c r="K39" s="7">
        <f t="shared" si="6"/>
        <v>0.46702842226807356</v>
      </c>
      <c r="L39" s="7">
        <f t="shared" si="7"/>
        <v>0.46134036057317962</v>
      </c>
    </row>
    <row r="40" spans="2:12" x14ac:dyDescent="0.2">
      <c r="B40" s="7">
        <v>3</v>
      </c>
      <c r="C40" s="11">
        <v>15</v>
      </c>
      <c r="D40" s="10">
        <v>355.8</v>
      </c>
      <c r="E40" s="7">
        <f t="shared" si="0"/>
        <v>820.70761467345255</v>
      </c>
      <c r="F40" s="7">
        <f t="shared" si="1"/>
        <v>1.2042797292576488</v>
      </c>
      <c r="G40" s="7">
        <f t="shared" si="2"/>
        <v>618.68368771813812</v>
      </c>
      <c r="H40" s="7">
        <f t="shared" si="3"/>
        <v>671.89517447391745</v>
      </c>
      <c r="I40" s="7">
        <f t="shared" si="4"/>
        <v>719.49537757016219</v>
      </c>
      <c r="J40" s="7">
        <f t="shared" si="5"/>
        <v>890.9893819456961</v>
      </c>
      <c r="K40" s="7">
        <f t="shared" si="6"/>
        <v>0.73885241067492435</v>
      </c>
      <c r="L40" s="7">
        <f t="shared" si="7"/>
        <v>0.4335283280411229</v>
      </c>
    </row>
    <row r="41" spans="2:12" x14ac:dyDescent="0.2">
      <c r="B41" s="7">
        <v>4</v>
      </c>
      <c r="C41" s="11">
        <v>16</v>
      </c>
      <c r="D41" s="10">
        <v>676</v>
      </c>
      <c r="E41" s="7">
        <f t="shared" si="0"/>
        <v>1029.3821290481205</v>
      </c>
      <c r="F41" s="7">
        <f t="shared" si="1"/>
        <v>1.254261701297479</v>
      </c>
      <c r="G41" s="7">
        <f t="shared" si="2"/>
        <v>561.12458087626726</v>
      </c>
      <c r="H41" s="7">
        <f t="shared" si="3"/>
        <v>549.11671803555839</v>
      </c>
      <c r="I41" s="7">
        <f t="shared" si="4"/>
        <v>621.42407212802709</v>
      </c>
      <c r="J41" s="7">
        <f t="shared" si="5"/>
        <v>1133.6214101620305</v>
      </c>
      <c r="K41" s="7">
        <f t="shared" si="6"/>
        <v>0.16993405195818453</v>
      </c>
      <c r="L41" s="7">
        <f t="shared" si="7"/>
        <v>0.65670462010556141</v>
      </c>
    </row>
    <row r="42" spans="2:12" x14ac:dyDescent="0.2">
      <c r="B42" s="7">
        <v>1</v>
      </c>
      <c r="C42" s="11">
        <v>17</v>
      </c>
      <c r="D42" s="10">
        <v>573.9</v>
      </c>
      <c r="E42" s="7">
        <f t="shared" si="0"/>
        <v>1281.5597821102531</v>
      </c>
      <c r="F42" s="7">
        <f t="shared" si="1"/>
        <v>1.2449796299604732</v>
      </c>
      <c r="G42" s="7">
        <f t="shared" si="2"/>
        <v>595.64326609306659</v>
      </c>
      <c r="H42" s="7">
        <f t="shared" si="3"/>
        <v>702.05385401382136</v>
      </c>
      <c r="I42" s="7">
        <f t="shared" si="4"/>
        <v>1333.8628592280584</v>
      </c>
      <c r="J42" s="7">
        <f t="shared" si="5"/>
        <v>1140.8449504327941</v>
      </c>
      <c r="K42" s="7">
        <f t="shared" si="6"/>
        <v>3.7886855014927008E-2</v>
      </c>
      <c r="L42" s="7">
        <f t="shared" si="7"/>
        <v>0.44781367830925511</v>
      </c>
    </row>
    <row r="43" spans="2:12" x14ac:dyDescent="0.2">
      <c r="B43" s="7">
        <v>2</v>
      </c>
      <c r="C43" s="11">
        <v>18</v>
      </c>
      <c r="D43" s="10">
        <v>577.9</v>
      </c>
      <c r="E43" s="7">
        <f t="shared" si="0"/>
        <v>1542.2991201324617</v>
      </c>
      <c r="F43" s="7">
        <f t="shared" si="1"/>
        <v>1.2034546820694292</v>
      </c>
      <c r="G43" s="7">
        <f t="shared" si="2"/>
        <v>691.70130724007277</v>
      </c>
      <c r="H43" s="7">
        <f t="shared" si="3"/>
        <v>1304.4680093326463</v>
      </c>
      <c r="I43" s="7">
        <f t="shared" si="4"/>
        <v>1107.4470274497126</v>
      </c>
      <c r="J43" s="7">
        <f t="shared" si="5"/>
        <v>1153.6443309275551</v>
      </c>
      <c r="K43" s="7">
        <f t="shared" si="6"/>
        <v>0.19692214438496763</v>
      </c>
      <c r="L43" s="7">
        <f t="shared" si="7"/>
        <v>0.37470033695562671</v>
      </c>
    </row>
    <row r="44" spans="2:12" x14ac:dyDescent="0.2">
      <c r="B44" s="7">
        <v>3</v>
      </c>
      <c r="C44" s="11">
        <v>19</v>
      </c>
      <c r="D44" s="10">
        <v>637.9</v>
      </c>
      <c r="E44" s="7">
        <f t="shared" si="0"/>
        <v>1676.7273499608893</v>
      </c>
      <c r="F44" s="7">
        <f t="shared" si="1"/>
        <v>1.0871609327099157</v>
      </c>
      <c r="G44" s="7">
        <f t="shared" si="2"/>
        <v>1218.9009720987947</v>
      </c>
      <c r="H44" s="7">
        <f t="shared" si="3"/>
        <v>1000.2888951062164</v>
      </c>
      <c r="I44" s="7">
        <f t="shared" si="4"/>
        <v>1007.2607640388263</v>
      </c>
      <c r="J44" s="7">
        <f t="shared" si="5"/>
        <v>1230.7723419180682</v>
      </c>
      <c r="K44" s="7">
        <f t="shared" si="6"/>
        <v>0.91080258990248431</v>
      </c>
      <c r="L44" s="7">
        <f t="shared" si="7"/>
        <v>0.38044348713872855</v>
      </c>
    </row>
    <row r="45" spans="2:12" x14ac:dyDescent="0.2">
      <c r="B45" s="7">
        <v>4</v>
      </c>
      <c r="C45" s="11">
        <v>20</v>
      </c>
      <c r="D45" s="10">
        <v>972.36</v>
      </c>
      <c r="E45" s="7">
        <f t="shared" si="0"/>
        <v>1893.5192436806406</v>
      </c>
      <c r="F45" s="7">
        <f t="shared" si="1"/>
        <v>1.1292946606523762</v>
      </c>
      <c r="G45" s="7">
        <f t="shared" si="2"/>
        <v>816.3072257377363</v>
      </c>
      <c r="H45" s="7">
        <f t="shared" si="3"/>
        <v>742.56454142565144</v>
      </c>
      <c r="I45" s="7">
        <f t="shared" si="4"/>
        <v>819.66070423156782</v>
      </c>
      <c r="J45" s="7">
        <f t="shared" si="5"/>
        <v>1202.8048218316746</v>
      </c>
      <c r="K45" s="7">
        <f t="shared" si="6"/>
        <v>0.16048868141661907</v>
      </c>
      <c r="L45" s="7">
        <f t="shared" si="7"/>
        <v>0.51351999893590594</v>
      </c>
    </row>
    <row r="46" spans="2:12" x14ac:dyDescent="0.2">
      <c r="B46" s="7">
        <v>1</v>
      </c>
      <c r="C46" s="11">
        <v>21</v>
      </c>
      <c r="D46" s="10">
        <v>701</v>
      </c>
      <c r="E46" s="7">
        <f t="shared" si="0"/>
        <v>2084.1082683379595</v>
      </c>
      <c r="F46" s="7">
        <f t="shared" si="1"/>
        <v>1.1006533338878828</v>
      </c>
      <c r="G46" s="7">
        <f t="shared" si="2"/>
        <v>801.23715757372258</v>
      </c>
      <c r="H46" s="7">
        <f t="shared" si="3"/>
        <v>918.7015021985261</v>
      </c>
      <c r="I46" s="7">
        <f t="shared" si="4"/>
        <v>1400.3897047778</v>
      </c>
      <c r="J46" s="7">
        <f t="shared" si="5"/>
        <v>1035.8492685213339</v>
      </c>
      <c r="K46" s="7">
        <f t="shared" si="6"/>
        <v>0.14299166558305645</v>
      </c>
      <c r="L46" s="7">
        <f t="shared" si="7"/>
        <v>0.33635488647575656</v>
      </c>
    </row>
    <row r="47" spans="2:12" x14ac:dyDescent="0.2">
      <c r="B47" s="7">
        <v>2</v>
      </c>
      <c r="C47" s="11">
        <v>22</v>
      </c>
      <c r="D47" s="10">
        <v>668</v>
      </c>
      <c r="E47" s="7">
        <f t="shared" si="0"/>
        <v>2184.8047987733785</v>
      </c>
      <c r="F47" s="7">
        <f t="shared" si="1"/>
        <v>1.0483163624295406</v>
      </c>
      <c r="G47" s="7">
        <f t="shared" si="2"/>
        <v>872.69197781151797</v>
      </c>
      <c r="H47" s="7">
        <f t="shared" si="3"/>
        <v>1296.5185808601957</v>
      </c>
      <c r="I47" s="7">
        <f t="shared" si="4"/>
        <v>934.69448062754236</v>
      </c>
      <c r="J47" s="7">
        <f t="shared" si="5"/>
        <v>935.16083842839453</v>
      </c>
      <c r="K47" s="7">
        <f t="shared" si="6"/>
        <v>0.30642511648430837</v>
      </c>
      <c r="L47" s="7">
        <f t="shared" si="7"/>
        <v>0.30574813840350279</v>
      </c>
    </row>
    <row r="48" spans="2:12" x14ac:dyDescent="0.2">
      <c r="B48" s="7">
        <v>3</v>
      </c>
      <c r="C48" s="11">
        <v>23</v>
      </c>
      <c r="D48" s="10">
        <v>639</v>
      </c>
      <c r="E48" s="7">
        <f t="shared" si="0"/>
        <v>2078.30813274394</v>
      </c>
      <c r="F48" s="7">
        <f t="shared" si="1"/>
        <v>0.95125575241814309</v>
      </c>
      <c r="G48" s="7">
        <f t="shared" si="2"/>
        <v>1176.1490638897039</v>
      </c>
      <c r="H48" s="7">
        <f t="shared" si="3"/>
        <v>807.59777043851807</v>
      </c>
      <c r="I48" s="7">
        <f t="shared" si="4"/>
        <v>769.57961576737523</v>
      </c>
      <c r="J48" s="7">
        <f t="shared" si="5"/>
        <v>811.28420345156349</v>
      </c>
      <c r="K48" s="7">
        <f t="shared" si="6"/>
        <v>0.84060886367715792</v>
      </c>
      <c r="L48" s="7">
        <f t="shared" si="7"/>
        <v>0.30746162704773894</v>
      </c>
    </row>
    <row r="49" spans="2:12" x14ac:dyDescent="0.2">
      <c r="B49" s="7">
        <v>4</v>
      </c>
      <c r="C49" s="11">
        <v>24</v>
      </c>
      <c r="D49" s="10">
        <v>1115</v>
      </c>
      <c r="E49" s="7">
        <f t="shared" si="0"/>
        <v>2248.2449819285748</v>
      </c>
      <c r="F49" s="7">
        <f t="shared" si="1"/>
        <v>1.0817669172858748</v>
      </c>
      <c r="G49" s="7">
        <f t="shared" si="2"/>
        <v>664.97447384095949</v>
      </c>
      <c r="H49" s="7">
        <f t="shared" si="3"/>
        <v>575.00066983289207</v>
      </c>
      <c r="I49" s="7">
        <f t="shared" si="4"/>
        <v>550.03806590302099</v>
      </c>
      <c r="J49" s="7">
        <f t="shared" si="5"/>
        <v>843.97650342375971</v>
      </c>
      <c r="K49" s="7">
        <f t="shared" si="6"/>
        <v>0.40361033736236818</v>
      </c>
      <c r="L49" s="7">
        <f t="shared" si="7"/>
        <v>0.49594239460663136</v>
      </c>
    </row>
    <row r="50" spans="2:12" x14ac:dyDescent="0.2">
      <c r="B50" s="7">
        <v>1</v>
      </c>
      <c r="C50" s="11">
        <v>25</v>
      </c>
      <c r="D50" s="10">
        <v>847</v>
      </c>
      <c r="E50" s="7">
        <f t="shared" si="0"/>
        <v>2500.6356832915908</v>
      </c>
      <c r="F50" s="7">
        <f t="shared" si="1"/>
        <v>1.1122612096954452</v>
      </c>
      <c r="G50" s="7">
        <f t="shared" si="2"/>
        <v>743.60302847476328</v>
      </c>
      <c r="H50" s="7">
        <f t="shared" si="3"/>
        <v>808.91324244374232</v>
      </c>
      <c r="I50" s="7">
        <f t="shared" si="4"/>
        <v>1411.483983293854</v>
      </c>
      <c r="J50" s="7">
        <f t="shared" si="5"/>
        <v>1042.8249219642501</v>
      </c>
      <c r="K50" s="7">
        <f t="shared" si="6"/>
        <v>0.12207434654691467</v>
      </c>
      <c r="L50" s="7">
        <f t="shared" si="7"/>
        <v>0.33871387409984188</v>
      </c>
    </row>
    <row r="51" spans="2:12" x14ac:dyDescent="0.2">
      <c r="B51" s="7">
        <v>2</v>
      </c>
      <c r="C51" s="11">
        <v>26</v>
      </c>
      <c r="D51" s="10">
        <v>806</v>
      </c>
      <c r="E51" s="7">
        <f t="shared" si="0"/>
        <v>2748.9445992247047</v>
      </c>
      <c r="F51" s="7">
        <f t="shared" si="1"/>
        <v>1.0992983174607285</v>
      </c>
      <c r="G51" s="7">
        <f t="shared" si="2"/>
        <v>855.16149256025062</v>
      </c>
      <c r="H51" s="7">
        <f t="shared" si="3"/>
        <v>1534.2468544398887</v>
      </c>
      <c r="I51" s="7">
        <f t="shared" si="4"/>
        <v>1165.4772069153234</v>
      </c>
      <c r="J51" s="7">
        <f t="shared" si="5"/>
        <v>1122.1389678259598</v>
      </c>
      <c r="K51" s="7">
        <f t="shared" si="6"/>
        <v>6.0994407642990849E-2</v>
      </c>
      <c r="L51" s="7">
        <f t="shared" si="7"/>
        <v>0.29320343532107529</v>
      </c>
    </row>
    <row r="52" spans="2:12" x14ac:dyDescent="0.2">
      <c r="B52" s="7">
        <v>3</v>
      </c>
      <c r="C52" s="11">
        <v>27</v>
      </c>
      <c r="D52" s="10">
        <v>851</v>
      </c>
      <c r="E52" s="7">
        <f t="shared" si="0"/>
        <v>2757.1477105718604</v>
      </c>
      <c r="F52" s="7">
        <f t="shared" si="1"/>
        <v>1.002984094822962</v>
      </c>
      <c r="G52" s="7">
        <f t="shared" si="2"/>
        <v>1498.693367345131</v>
      </c>
      <c r="H52" s="7">
        <f t="shared" si="3"/>
        <v>1125.2009757462338</v>
      </c>
      <c r="I52" s="7">
        <f t="shared" si="4"/>
        <v>1070.7343405566287</v>
      </c>
      <c r="J52" s="7">
        <f t="shared" si="5"/>
        <v>1239.0754919428907</v>
      </c>
      <c r="K52" s="7">
        <f t="shared" si="6"/>
        <v>0.76109678888969567</v>
      </c>
      <c r="L52" s="7">
        <f t="shared" si="7"/>
        <v>0.30865230641687091</v>
      </c>
    </row>
    <row r="53" spans="2:12" x14ac:dyDescent="0.2">
      <c r="B53" s="7">
        <v>4</v>
      </c>
      <c r="C53" s="11">
        <v>28</v>
      </c>
      <c r="D53" s="10">
        <v>1429</v>
      </c>
      <c r="E53" s="7">
        <f t="shared" si="0"/>
        <v>3060.0485041412658</v>
      </c>
      <c r="F53" s="7">
        <f t="shared" si="1"/>
        <v>1.1098601980619243</v>
      </c>
      <c r="G53" s="7">
        <f t="shared" si="2"/>
        <v>936.6709814675886</v>
      </c>
      <c r="H53" s="7">
        <f t="shared" si="3"/>
        <v>813.23709455900973</v>
      </c>
      <c r="I53" s="7">
        <f t="shared" si="4"/>
        <v>858.64115070684545</v>
      </c>
      <c r="J53" s="7">
        <f t="shared" si="5"/>
        <v>1302.9871604370021</v>
      </c>
      <c r="K53" s="7">
        <f t="shared" si="6"/>
        <v>0.34452695488622209</v>
      </c>
      <c r="L53" s="7">
        <f t="shared" si="7"/>
        <v>0.46698606184381936</v>
      </c>
    </row>
    <row r="54" spans="2:12" x14ac:dyDescent="0.2">
      <c r="B54" s="7">
        <v>1</v>
      </c>
      <c r="C54" s="11">
        <v>29</v>
      </c>
      <c r="D54" s="10">
        <v>1084</v>
      </c>
      <c r="E54" s="7">
        <f t="shared" si="0"/>
        <v>3457.2205679312856</v>
      </c>
      <c r="F54" s="7">
        <f t="shared" si="1"/>
        <v>1.1297927347401564</v>
      </c>
      <c r="G54" s="7">
        <f t="shared" si="2"/>
        <v>995.78514172806365</v>
      </c>
      <c r="H54" s="7">
        <f t="shared" si="3"/>
        <v>1163.4142822156405</v>
      </c>
      <c r="I54" s="7">
        <f t="shared" si="4"/>
        <v>1953.6063563879559</v>
      </c>
      <c r="J54" s="7">
        <f t="shared" si="5"/>
        <v>1455.806360112284</v>
      </c>
      <c r="K54" s="7">
        <f t="shared" si="6"/>
        <v>8.1379020546066744E-2</v>
      </c>
      <c r="L54" s="7">
        <f t="shared" si="7"/>
        <v>0.31354667100359135</v>
      </c>
    </row>
    <row r="55" spans="2:12" x14ac:dyDescent="0.2">
      <c r="B55" s="7">
        <v>2</v>
      </c>
      <c r="C55" s="11">
        <v>30</v>
      </c>
      <c r="D55" s="10">
        <v>1100</v>
      </c>
      <c r="E55" s="7">
        <f t="shared" si="0"/>
        <v>3836.596428188454</v>
      </c>
      <c r="F55" s="7">
        <f t="shared" si="1"/>
        <v>1.1097343524379695</v>
      </c>
      <c r="G55" s="7">
        <f t="shared" si="2"/>
        <v>1205.5782169273673</v>
      </c>
      <c r="H55" s="7">
        <f t="shared" si="3"/>
        <v>2060.7654364903151</v>
      </c>
      <c r="I55" s="7">
        <f t="shared" si="4"/>
        <v>1563.2398412564739</v>
      </c>
      <c r="J55" s="7">
        <f t="shared" si="5"/>
        <v>1614.9860139059481</v>
      </c>
      <c r="K55" s="7">
        <f t="shared" si="6"/>
        <v>9.5980197206697537E-2</v>
      </c>
      <c r="L55" s="7">
        <f t="shared" si="7"/>
        <v>0.28671246001221784</v>
      </c>
    </row>
    <row r="56" spans="2:12" x14ac:dyDescent="0.2">
      <c r="B56" s="7">
        <v>3</v>
      </c>
      <c r="C56" s="11">
        <v>31</v>
      </c>
      <c r="D56" s="10">
        <v>1134</v>
      </c>
      <c r="E56" s="7">
        <f t="shared" si="0"/>
        <v>3886.7558394136772</v>
      </c>
      <c r="F56" s="7">
        <f t="shared" si="1"/>
        <v>1.0130739347137712</v>
      </c>
      <c r="G56" s="7">
        <f t="shared" si="2"/>
        <v>1988.2411891248018</v>
      </c>
      <c r="H56" s="7">
        <f t="shared" si="3"/>
        <v>1481.4478649301136</v>
      </c>
      <c r="I56" s="7">
        <f t="shared" si="4"/>
        <v>1503.3142540803735</v>
      </c>
      <c r="J56" s="7">
        <f t="shared" si="5"/>
        <v>1697.649513168737</v>
      </c>
      <c r="K56" s="7">
        <f t="shared" si="6"/>
        <v>0.75329910857566296</v>
      </c>
      <c r="L56" s="7">
        <f t="shared" si="7"/>
        <v>0.29176002992023947</v>
      </c>
    </row>
    <row r="57" spans="2:12" x14ac:dyDescent="0.2">
      <c r="B57" s="7">
        <v>4</v>
      </c>
      <c r="C57" s="11">
        <v>32</v>
      </c>
      <c r="D57" s="10">
        <v>1946</v>
      </c>
      <c r="E57" s="7">
        <f t="shared" si="0"/>
        <v>4397.5334625472915</v>
      </c>
      <c r="F57" s="7">
        <f t="shared" si="1"/>
        <v>1.1314148982434322</v>
      </c>
      <c r="G57" s="7">
        <f t="shared" si="2"/>
        <v>1234.6122887690531</v>
      </c>
      <c r="H57" s="7">
        <f t="shared" si="3"/>
        <v>1143.710504361155</v>
      </c>
      <c r="I57" s="7">
        <f t="shared" si="4"/>
        <v>1179.0615563141362</v>
      </c>
      <c r="J57" s="7">
        <f t="shared" si="5"/>
        <v>1811.6967660334149</v>
      </c>
      <c r="K57" s="7">
        <f t="shared" si="6"/>
        <v>0.36556408593573841</v>
      </c>
      <c r="L57" s="7">
        <f t="shared" si="7"/>
        <v>0.44252079411642964</v>
      </c>
    </row>
    <row r="58" spans="2:12" x14ac:dyDescent="0.2">
      <c r="B58" s="7">
        <v>1</v>
      </c>
      <c r="C58" s="11">
        <v>33</v>
      </c>
      <c r="D58" s="10">
        <v>1530</v>
      </c>
      <c r="E58" s="7">
        <f t="shared" si="0"/>
        <v>5048.6046166549031</v>
      </c>
      <c r="F58" s="7">
        <f t="shared" si="1"/>
        <v>1.1480537123031864</v>
      </c>
      <c r="G58" s="7">
        <f t="shared" si="2"/>
        <v>1426.5191726561764</v>
      </c>
      <c r="H58" s="7">
        <f t="shared" si="3"/>
        <v>1642.3992346736447</v>
      </c>
      <c r="I58" s="7">
        <f t="shared" si="4"/>
        <v>2818.4381928350203</v>
      </c>
      <c r="J58" s="7">
        <f t="shared" si="5"/>
        <v>2183.8197842948966</v>
      </c>
      <c r="K58" s="7">
        <f t="shared" si="6"/>
        <v>6.7634527675701731E-2</v>
      </c>
      <c r="L58" s="7">
        <f t="shared" si="7"/>
        <v>0.30305403496099981</v>
      </c>
    </row>
    <row r="59" spans="2:12" x14ac:dyDescent="0.2">
      <c r="B59" s="7">
        <v>2</v>
      </c>
      <c r="C59" s="11">
        <v>34</v>
      </c>
      <c r="D59" s="10">
        <v>1387</v>
      </c>
      <c r="E59" s="7">
        <f t="shared" si="0"/>
        <v>5584.7915954689543</v>
      </c>
      <c r="F59" s="7">
        <f t="shared" si="1"/>
        <v>1.1062049852438864</v>
      </c>
      <c r="G59" s="7">
        <f t="shared" si="2"/>
        <v>1691.0613442481629</v>
      </c>
      <c r="H59" s="7">
        <f t="shared" si="3"/>
        <v>2944.6213569222359</v>
      </c>
      <c r="I59" s="7">
        <f t="shared" si="4"/>
        <v>2315.1442323180995</v>
      </c>
      <c r="J59" s="7">
        <f t="shared" si="5"/>
        <v>2178.1595001449741</v>
      </c>
      <c r="K59" s="7">
        <f t="shared" si="6"/>
        <v>0.21922231020055002</v>
      </c>
      <c r="L59" s="7">
        <f t="shared" si="7"/>
        <v>0.24835304528199387</v>
      </c>
    </row>
    <row r="60" spans="2:12" x14ac:dyDescent="0.2">
      <c r="B60" s="7">
        <v>3</v>
      </c>
      <c r="C60" s="11">
        <v>35</v>
      </c>
      <c r="D60" s="10">
        <v>1463</v>
      </c>
      <c r="E60" s="7">
        <f t="shared" si="0"/>
        <v>5595.7108826103204</v>
      </c>
      <c r="F60" s="7">
        <f t="shared" si="1"/>
        <v>1.0019551825622688</v>
      </c>
      <c r="G60" s="7">
        <f t="shared" si="2"/>
        <v>2733.859969199023</v>
      </c>
      <c r="H60" s="7">
        <f t="shared" si="3"/>
        <v>2071.0866288677994</v>
      </c>
      <c r="I60" s="7">
        <f t="shared" si="4"/>
        <v>1877.5144798951878</v>
      </c>
      <c r="J60" s="7">
        <f t="shared" si="5"/>
        <v>2186.4445889215549</v>
      </c>
      <c r="K60" s="7">
        <f t="shared" si="6"/>
        <v>0.86866710129803348</v>
      </c>
      <c r="L60" s="7">
        <f t="shared" si="7"/>
        <v>0.26145024835835179</v>
      </c>
    </row>
    <row r="61" spans="2:12" x14ac:dyDescent="0.2">
      <c r="B61" s="7">
        <v>4</v>
      </c>
      <c r="C61" s="11">
        <v>36</v>
      </c>
      <c r="D61" s="10">
        <v>2541</v>
      </c>
      <c r="E61" s="7">
        <f t="shared" si="0"/>
        <v>6169.8340314043398</v>
      </c>
      <c r="F61" s="7">
        <f t="shared" si="1"/>
        <v>1.10260057405364</v>
      </c>
      <c r="G61" s="7">
        <f t="shared" si="2"/>
        <v>1699.1183654384697</v>
      </c>
      <c r="H61" s="7">
        <f t="shared" si="3"/>
        <v>1395.1514314246122</v>
      </c>
      <c r="I61" s="7">
        <f t="shared" si="4"/>
        <v>1471.5980852013035</v>
      </c>
      <c r="J61" s="7">
        <f t="shared" si="5"/>
        <v>2322.627879313317</v>
      </c>
      <c r="K61" s="7">
        <f t="shared" si="6"/>
        <v>0.33131902186600953</v>
      </c>
      <c r="L61" s="7">
        <f t="shared" si="7"/>
        <v>0.41184252073335481</v>
      </c>
    </row>
    <row r="62" spans="2:12" x14ac:dyDescent="0.2">
      <c r="B62" s="7">
        <v>1</v>
      </c>
      <c r="C62" s="11">
        <v>37</v>
      </c>
      <c r="D62" s="10">
        <v>1902</v>
      </c>
      <c r="E62" s="7">
        <f t="shared" si="0"/>
        <v>6976.3163661926355</v>
      </c>
      <c r="F62" s="7">
        <f t="shared" si="1"/>
        <v>1.1307137810649874</v>
      </c>
      <c r="G62" s="7">
        <f t="shared" si="2"/>
        <v>1689.5116296463523</v>
      </c>
      <c r="H62" s="7">
        <f t="shared" si="3"/>
        <v>1961.096519368903</v>
      </c>
      <c r="I62" s="7">
        <f t="shared" si="4"/>
        <v>3406.115007324936</v>
      </c>
      <c r="J62" s="7">
        <f t="shared" si="5"/>
        <v>2486.1692136232114</v>
      </c>
      <c r="K62" s="7">
        <f t="shared" si="6"/>
        <v>0.11171838609550354</v>
      </c>
      <c r="L62" s="7">
        <f t="shared" si="7"/>
        <v>0.27263671831414193</v>
      </c>
    </row>
    <row r="63" spans="2:12" x14ac:dyDescent="0.2">
      <c r="B63" s="7">
        <v>2</v>
      </c>
      <c r="C63" s="11">
        <v>38</v>
      </c>
      <c r="D63" s="10">
        <v>1753</v>
      </c>
      <c r="E63" s="7">
        <f t="shared" si="0"/>
        <v>7648.3248214360037</v>
      </c>
      <c r="F63" s="7">
        <f t="shared" si="1"/>
        <v>1.0963271187786057</v>
      </c>
      <c r="G63" s="7">
        <f t="shared" si="2"/>
        <v>2062.3763084802949</v>
      </c>
      <c r="H63" s="7">
        <f t="shared" si="3"/>
        <v>3673.3534749493174</v>
      </c>
      <c r="I63" s="7">
        <f t="shared" si="4"/>
        <v>2749.5939824295947</v>
      </c>
      <c r="J63" s="7">
        <f t="shared" si="5"/>
        <v>2613.6805170336788</v>
      </c>
      <c r="K63" s="7">
        <f t="shared" si="6"/>
        <v>0.17648391812909009</v>
      </c>
      <c r="L63" s="7">
        <f t="shared" si="7"/>
        <v>0.22920051657414664</v>
      </c>
    </row>
    <row r="64" spans="2:12" x14ac:dyDescent="0.2">
      <c r="C64" s="11"/>
    </row>
    <row r="65" spans="3:3" x14ac:dyDescent="0.2">
      <c r="C65" s="11"/>
    </row>
    <row r="66" spans="3:3" x14ac:dyDescent="0.2">
      <c r="C66" s="11"/>
    </row>
    <row r="67" spans="3:3" x14ac:dyDescent="0.2">
      <c r="C67" s="11"/>
    </row>
    <row r="68" spans="3:3" x14ac:dyDescent="0.2">
      <c r="C68" s="11"/>
    </row>
    <row r="69" spans="3:3" x14ac:dyDescent="0.2">
      <c r="C69" s="11"/>
    </row>
    <row r="70" spans="3:3" x14ac:dyDescent="0.2">
      <c r="C70" s="11"/>
    </row>
    <row r="71" spans="3:3" x14ac:dyDescent="0.2">
      <c r="C71" s="11"/>
    </row>
    <row r="72" spans="3:3" x14ac:dyDescent="0.2">
      <c r="C72" s="11"/>
    </row>
    <row r="73" spans="3:3" x14ac:dyDescent="0.2">
      <c r="C73" s="11"/>
    </row>
    <row r="74" spans="3:3" x14ac:dyDescent="0.2">
      <c r="C74" s="11"/>
    </row>
    <row r="75" spans="3:3" x14ac:dyDescent="0.2">
      <c r="C75" s="11"/>
    </row>
    <row r="76" spans="3:3" x14ac:dyDescent="0.2">
      <c r="C76" s="11"/>
    </row>
    <row r="77" spans="3:3" x14ac:dyDescent="0.2">
      <c r="C77" s="11"/>
    </row>
    <row r="78" spans="3:3" x14ac:dyDescent="0.2">
      <c r="C78" s="11"/>
    </row>
    <row r="79" spans="3:3" x14ac:dyDescent="0.2">
      <c r="C79" s="11"/>
    </row>
    <row r="80" spans="3:3" x14ac:dyDescent="0.2">
      <c r="C80" s="11"/>
    </row>
    <row r="81" spans="3:4" x14ac:dyDescent="0.2">
      <c r="C81" s="11"/>
    </row>
    <row r="82" spans="3:4" x14ac:dyDescent="0.2">
      <c r="C82" s="11"/>
    </row>
    <row r="83" spans="3:4" x14ac:dyDescent="0.2">
      <c r="C83" s="11"/>
    </row>
    <row r="84" spans="3:4" x14ac:dyDescent="0.2">
      <c r="C84" s="11"/>
    </row>
    <row r="85" spans="3:4" x14ac:dyDescent="0.2">
      <c r="C85" s="11"/>
    </row>
    <row r="86" spans="3:4" x14ac:dyDescent="0.2">
      <c r="C86" s="11"/>
    </row>
    <row r="87" spans="3:4" x14ac:dyDescent="0.2">
      <c r="C87" s="11"/>
    </row>
    <row r="88" spans="3:4" x14ac:dyDescent="0.2">
      <c r="C88" s="11"/>
    </row>
    <row r="89" spans="3:4" x14ac:dyDescent="0.2">
      <c r="C89" s="11"/>
    </row>
    <row r="90" spans="3:4" x14ac:dyDescent="0.2">
      <c r="C90" s="11"/>
      <c r="D90" s="12"/>
    </row>
    <row r="91" spans="3:4" x14ac:dyDescent="0.2">
      <c r="C91" s="11"/>
      <c r="D91" s="12"/>
    </row>
    <row r="92" spans="3:4" x14ac:dyDescent="0.2">
      <c r="C92" s="11"/>
    </row>
    <row r="93" spans="3:4" x14ac:dyDescent="0.2">
      <c r="C93" s="11"/>
    </row>
    <row r="94" spans="3:4" x14ac:dyDescent="0.2">
      <c r="C94" s="11"/>
      <c r="D94" s="12"/>
    </row>
    <row r="95" spans="3:4" x14ac:dyDescent="0.2">
      <c r="C95" s="11"/>
      <c r="D95" s="12"/>
    </row>
    <row r="96" spans="3:4" x14ac:dyDescent="0.2">
      <c r="C96" s="11"/>
    </row>
    <row r="97" spans="3:4" x14ac:dyDescent="0.2">
      <c r="C97" s="11"/>
    </row>
    <row r="98" spans="3:4" x14ac:dyDescent="0.2">
      <c r="C98" s="11"/>
    </row>
    <row r="99" spans="3:4" x14ac:dyDescent="0.2">
      <c r="C99" s="11"/>
    </row>
    <row r="100" spans="3:4" x14ac:dyDescent="0.2">
      <c r="C100" s="11"/>
    </row>
    <row r="101" spans="3:4" x14ac:dyDescent="0.2">
      <c r="C101" s="11"/>
    </row>
    <row r="102" spans="3:4" x14ac:dyDescent="0.2">
      <c r="C102" s="11"/>
    </row>
    <row r="103" spans="3:4" x14ac:dyDescent="0.2">
      <c r="C103" s="11"/>
    </row>
    <row r="104" spans="3:4" x14ac:dyDescent="0.2">
      <c r="C104" s="11"/>
    </row>
    <row r="105" spans="3:4" x14ac:dyDescent="0.2">
      <c r="C105" s="11"/>
    </row>
    <row r="106" spans="3:4" x14ac:dyDescent="0.2">
      <c r="C106" s="11"/>
    </row>
    <row r="107" spans="3:4" x14ac:dyDescent="0.2">
      <c r="C107" s="11"/>
    </row>
    <row r="108" spans="3:4" x14ac:dyDescent="0.2">
      <c r="C108" s="11"/>
    </row>
    <row r="109" spans="3:4" x14ac:dyDescent="0.2">
      <c r="C109" s="11"/>
      <c r="D109" s="12"/>
    </row>
    <row r="110" spans="3:4" x14ac:dyDescent="0.2">
      <c r="C110" s="11"/>
      <c r="D110" s="12"/>
    </row>
    <row r="111" spans="3:4" x14ac:dyDescent="0.2">
      <c r="C111" s="11"/>
    </row>
    <row r="112" spans="3:4" x14ac:dyDescent="0.2">
      <c r="C112" s="11"/>
    </row>
    <row r="113" spans="3:3" x14ac:dyDescent="0.2">
      <c r="C113" s="11"/>
    </row>
    <row r="114" spans="3:3" x14ac:dyDescent="0.2">
      <c r="C114" s="11"/>
    </row>
    <row r="115" spans="3:3" x14ac:dyDescent="0.2">
      <c r="C115" s="11"/>
    </row>
    <row r="116" spans="3:3" x14ac:dyDescent="0.2">
      <c r="C116" s="11"/>
    </row>
    <row r="117" spans="3:3" x14ac:dyDescent="0.2">
      <c r="C117" s="11"/>
    </row>
    <row r="118" spans="3:3" x14ac:dyDescent="0.2">
      <c r="C118" s="11"/>
    </row>
    <row r="119" spans="3:3" x14ac:dyDescent="0.2">
      <c r="C119" s="11"/>
    </row>
    <row r="120" spans="3:3" x14ac:dyDescent="0.2">
      <c r="C120" s="11"/>
    </row>
    <row r="121" spans="3:3" x14ac:dyDescent="0.2">
      <c r="C121" s="11"/>
    </row>
    <row r="122" spans="3:3" x14ac:dyDescent="0.2">
      <c r="C122" s="11"/>
    </row>
    <row r="123" spans="3:3" x14ac:dyDescent="0.2">
      <c r="C123" s="11"/>
    </row>
    <row r="124" spans="3:3" x14ac:dyDescent="0.2">
      <c r="C124" s="11"/>
    </row>
    <row r="125" spans="3:3" x14ac:dyDescent="0.2">
      <c r="C125" s="11"/>
    </row>
    <row r="126" spans="3:3" x14ac:dyDescent="0.2">
      <c r="C126" s="11"/>
    </row>
    <row r="127" spans="3:3" x14ac:dyDescent="0.2">
      <c r="C127" s="11"/>
    </row>
    <row r="128" spans="3:3" x14ac:dyDescent="0.2">
      <c r="C128" s="11"/>
    </row>
    <row r="129" spans="3:3" x14ac:dyDescent="0.2">
      <c r="C129" s="11"/>
    </row>
    <row r="130" spans="3:3" x14ac:dyDescent="0.2">
      <c r="C130" s="8"/>
    </row>
    <row r="131" spans="3:3" x14ac:dyDescent="0.2">
      <c r="C131" s="8"/>
    </row>
  </sheetData>
  <printOptions headings="1" gridLines="1" gridLinesSet="0"/>
  <pageMargins left="0.75" right="0.75" top="1" bottom="1" header="0.5" footer="0.5"/>
  <pageSetup scale="42"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880E-4DB2-42E5-AC2F-82E49422EC00}">
  <sheetPr codeName="Sheet3">
    <pageSetUpPr fitToPage="1"/>
  </sheetPr>
  <dimension ref="B1:O131"/>
  <sheetViews>
    <sheetView topLeftCell="B1" workbookViewId="0">
      <selection activeCell="F14" sqref="F14"/>
    </sheetView>
  </sheetViews>
  <sheetFormatPr defaultRowHeight="12.75" x14ac:dyDescent="0.2"/>
  <cols>
    <col min="1" max="11" width="9.140625" style="7"/>
    <col min="12" max="12" width="13" style="7" customWidth="1"/>
    <col min="13" max="13" width="9.140625" style="7"/>
    <col min="14" max="14" width="11" style="7" customWidth="1"/>
    <col min="15" max="16384" width="9.140625" style="7"/>
  </cols>
  <sheetData>
    <row r="1" spans="3:15" x14ac:dyDescent="0.2">
      <c r="C1" s="7" t="s">
        <v>0</v>
      </c>
      <c r="D1" s="7" t="s">
        <v>1</v>
      </c>
      <c r="L1" s="7" t="s">
        <v>5</v>
      </c>
      <c r="N1" s="7" t="s">
        <v>21</v>
      </c>
      <c r="O1" s="7">
        <f>AVERAGE(D26:D29)</f>
        <v>12.885499981999999</v>
      </c>
    </row>
    <row r="2" spans="3:15" x14ac:dyDescent="0.2">
      <c r="C2" s="8"/>
      <c r="N2" s="7" t="s">
        <v>22</v>
      </c>
      <c r="O2" s="7">
        <f>AVERAGE(D30:D33)</f>
        <v>29.4114999775</v>
      </c>
    </row>
    <row r="3" spans="3:15" x14ac:dyDescent="0.2">
      <c r="C3" s="8"/>
      <c r="N3" s="7" t="s">
        <v>4</v>
      </c>
      <c r="O3" s="7">
        <f>(O2/O1)^(1/4)</f>
        <v>1.2291474226161005</v>
      </c>
    </row>
    <row r="4" spans="3:15" x14ac:dyDescent="0.2">
      <c r="C4" s="8"/>
    </row>
    <row r="5" spans="3:15" x14ac:dyDescent="0.2">
      <c r="C5" s="8"/>
    </row>
    <row r="6" spans="3:15" x14ac:dyDescent="0.2">
      <c r="C6" s="8"/>
    </row>
    <row r="7" spans="3:15" x14ac:dyDescent="0.2">
      <c r="C7" s="8"/>
    </row>
    <row r="8" spans="3:15" x14ac:dyDescent="0.2">
      <c r="C8" s="8"/>
    </row>
    <row r="9" spans="3:15" x14ac:dyDescent="0.2">
      <c r="C9" s="8"/>
    </row>
    <row r="10" spans="3:15" x14ac:dyDescent="0.2">
      <c r="C10" s="8"/>
      <c r="L10" s="7" t="s">
        <v>7</v>
      </c>
      <c r="M10" s="7" t="s">
        <v>8</v>
      </c>
      <c r="N10" s="7" t="s">
        <v>9</v>
      </c>
    </row>
    <row r="11" spans="3:15" x14ac:dyDescent="0.2">
      <c r="C11" s="8"/>
      <c r="L11" s="7">
        <v>7.5509212115117422E-2</v>
      </c>
      <c r="M11" s="7">
        <v>1</v>
      </c>
      <c r="N11" s="7">
        <v>0.96113740353931498</v>
      </c>
    </row>
    <row r="12" spans="3:15" x14ac:dyDescent="0.2">
      <c r="C12" s="9"/>
    </row>
    <row r="13" spans="3:15" x14ac:dyDescent="0.2">
      <c r="C13" s="9"/>
    </row>
    <row r="14" spans="3:15" x14ac:dyDescent="0.2">
      <c r="C14" s="9"/>
    </row>
    <row r="15" spans="3:15" x14ac:dyDescent="0.2">
      <c r="C15" s="9"/>
    </row>
    <row r="16" spans="3:15" x14ac:dyDescent="0.2">
      <c r="C16" s="9"/>
    </row>
    <row r="17" spans="2:12" x14ac:dyDescent="0.2">
      <c r="C17" s="9"/>
    </row>
    <row r="18" spans="2:12" x14ac:dyDescent="0.2">
      <c r="C18" s="8"/>
    </row>
    <row r="19" spans="2:12" x14ac:dyDescent="0.2">
      <c r="C19" s="8"/>
    </row>
    <row r="20" spans="2:12" x14ac:dyDescent="0.2">
      <c r="C20" s="8"/>
    </row>
    <row r="21" spans="2:12" x14ac:dyDescent="0.2">
      <c r="C21" s="8"/>
      <c r="G21" s="7" t="s">
        <v>11</v>
      </c>
      <c r="K21" s="7">
        <f>AVERAGE(K34:K129)</f>
        <v>0.13825850031757589</v>
      </c>
      <c r="L21" s="7" t="s">
        <v>19</v>
      </c>
    </row>
    <row r="22" spans="2:12" x14ac:dyDescent="0.2">
      <c r="C22" s="8"/>
    </row>
    <row r="23" spans="2:12" x14ac:dyDescent="0.2">
      <c r="C23" s="8"/>
    </row>
    <row r="24" spans="2:12" x14ac:dyDescent="0.2">
      <c r="C24" s="8"/>
      <c r="E24" s="7" t="s">
        <v>6</v>
      </c>
      <c r="F24" s="7" t="s">
        <v>4</v>
      </c>
      <c r="G24" s="7" t="s">
        <v>15</v>
      </c>
      <c r="H24" s="7" t="s">
        <v>16</v>
      </c>
      <c r="I24" s="7" t="s">
        <v>17</v>
      </c>
      <c r="J24" s="7" t="s">
        <v>18</v>
      </c>
      <c r="K24" s="7" t="s">
        <v>10</v>
      </c>
    </row>
    <row r="25" spans="2:12" x14ac:dyDescent="0.2">
      <c r="B25" s="7" t="s">
        <v>12</v>
      </c>
      <c r="C25" s="8" t="s">
        <v>13</v>
      </c>
      <c r="D25" s="7" t="s">
        <v>14</v>
      </c>
      <c r="F25" s="9"/>
    </row>
    <row r="26" spans="2:12" x14ac:dyDescent="0.2">
      <c r="B26" s="7">
        <v>1</v>
      </c>
      <c r="C26" s="9">
        <v>1</v>
      </c>
      <c r="D26" s="7">
        <v>8.0109999779999992</v>
      </c>
      <c r="F26" s="9"/>
    </row>
    <row r="27" spans="2:12" x14ac:dyDescent="0.2">
      <c r="B27" s="7">
        <v>2</v>
      </c>
      <c r="C27" s="9">
        <v>2</v>
      </c>
      <c r="D27" s="7">
        <v>10.60699999</v>
      </c>
      <c r="F27" s="9"/>
    </row>
    <row r="28" spans="2:12" x14ac:dyDescent="0.2">
      <c r="B28" s="7">
        <v>3</v>
      </c>
      <c r="C28" s="9">
        <v>3</v>
      </c>
      <c r="D28" s="7">
        <v>13.714999969999999</v>
      </c>
      <c r="F28" s="9"/>
    </row>
    <row r="29" spans="2:12" x14ac:dyDescent="0.2">
      <c r="B29" s="7">
        <v>4</v>
      </c>
      <c r="C29" s="9">
        <v>4</v>
      </c>
      <c r="D29" s="7">
        <v>19.208999989999999</v>
      </c>
      <c r="F29" s="9"/>
      <c r="L29" s="7" t="s">
        <v>20</v>
      </c>
    </row>
    <row r="30" spans="2:12" x14ac:dyDescent="0.2">
      <c r="B30" s="7">
        <v>1</v>
      </c>
      <c r="C30" s="9">
        <v>5</v>
      </c>
      <c r="D30" s="7">
        <v>25.60999996</v>
      </c>
      <c r="F30" s="9"/>
      <c r="L30" s="7">
        <f>AVERAGE(D26,D30)/AVERAGE($D$26:$D$33)</f>
        <v>0.79487906873283209</v>
      </c>
    </row>
    <row r="31" spans="2:12" x14ac:dyDescent="0.2">
      <c r="B31" s="7">
        <v>2</v>
      </c>
      <c r="C31" s="9">
        <v>6</v>
      </c>
      <c r="D31" s="7">
        <v>33.062999959999999</v>
      </c>
      <c r="F31" s="9"/>
      <c r="L31" s="7">
        <f>AVERAGE(D27,D31)/AVERAGE($D$26:$D$33)</f>
        <v>1.0324609308417776</v>
      </c>
    </row>
    <row r="32" spans="2:12" x14ac:dyDescent="0.2">
      <c r="B32" s="7">
        <v>3</v>
      </c>
      <c r="C32" s="9">
        <v>7</v>
      </c>
      <c r="D32" s="7">
        <v>28.727</v>
      </c>
      <c r="F32" s="9"/>
      <c r="L32" s="7">
        <f>AVERAGE(D28,D32)/AVERAGE($D$26:$D$33)</f>
        <v>1.003428139363048</v>
      </c>
    </row>
    <row r="33" spans="2:12" x14ac:dyDescent="0.2">
      <c r="B33" s="7">
        <v>4</v>
      </c>
      <c r="C33" s="9">
        <v>8</v>
      </c>
      <c r="D33" s="7">
        <v>30.245999990000001</v>
      </c>
      <c r="E33" s="7">
        <f>D33/L33</f>
        <v>25.868265309259577</v>
      </c>
      <c r="F33" s="9">
        <f>O3</f>
        <v>1.2291474226161005</v>
      </c>
      <c r="L33" s="7">
        <f>AVERAGE(D29,D33)/AVERAGE($D$26:$D$33)</f>
        <v>1.1692318610623422</v>
      </c>
    </row>
    <row r="34" spans="2:12" x14ac:dyDescent="0.2">
      <c r="B34" s="7">
        <v>1</v>
      </c>
      <c r="C34" s="9">
        <v>9</v>
      </c>
      <c r="D34" s="7">
        <v>42.992999910000002</v>
      </c>
      <c r="E34" s="7">
        <f t="shared" ref="E34:E65" si="0">alp*(D34/L31)+(1-alp)*(E33*F33)</f>
        <v>32.539328021129656</v>
      </c>
      <c r="F34" s="7">
        <f t="shared" ref="F34:F65" si="1">bet*(E34/E33)+(1-bet)*F33</f>
        <v>1.2578859707876184</v>
      </c>
      <c r="G34" s="7">
        <f t="shared" ref="G34:G97" si="2">(E33*F33)*L31</f>
        <v>32.828036520977342</v>
      </c>
      <c r="H34" s="7">
        <f t="shared" ref="H34:H97" si="3">E33*(F33)^2*L32</f>
        <v>39.215840905083688</v>
      </c>
      <c r="I34" s="7">
        <f t="shared" ref="I34:I97" si="4">E33*(F33)^3*L33</f>
        <v>56.166824661994113</v>
      </c>
      <c r="J34" s="7">
        <f t="shared" ref="J34:J97" si="5">E33*(F33)^4*L34</f>
        <v>76.806107222619488</v>
      </c>
      <c r="K34" s="7">
        <f t="shared" ref="K34:K97" si="6">ABS(D34-G34)/D34</f>
        <v>0.23643298700489912</v>
      </c>
      <c r="L34" s="7">
        <f t="shared" ref="L34:L65" si="7">gam*(D34/E34)+(1-gam)*L30</f>
        <v>1.3008060509583614</v>
      </c>
    </row>
    <row r="35" spans="2:12" x14ac:dyDescent="0.2">
      <c r="B35" s="7">
        <v>2</v>
      </c>
      <c r="C35" s="9">
        <v>10</v>
      </c>
      <c r="D35" s="7">
        <v>66.612999919999993</v>
      </c>
      <c r="E35" s="7">
        <f t="shared" si="0"/>
        <v>42.852825328505162</v>
      </c>
      <c r="F35" s="7">
        <f t="shared" si="1"/>
        <v>1.3169548338760517</v>
      </c>
      <c r="G35" s="7">
        <f t="shared" si="2"/>
        <v>41.071080580606115</v>
      </c>
      <c r="H35" s="7">
        <f t="shared" si="3"/>
        <v>60.199345294462702</v>
      </c>
      <c r="I35" s="7">
        <f t="shared" si="4"/>
        <v>84.245157934469404</v>
      </c>
      <c r="J35" s="7">
        <f t="shared" si="5"/>
        <v>124.98221172321898</v>
      </c>
      <c r="K35" s="7">
        <f t="shared" si="6"/>
        <v>0.38343745770448528</v>
      </c>
      <c r="L35" s="7">
        <f t="shared" si="7"/>
        <v>1.5341736948784594</v>
      </c>
    </row>
    <row r="36" spans="2:12" x14ac:dyDescent="0.2">
      <c r="B36" s="7">
        <v>3</v>
      </c>
      <c r="C36" s="9">
        <v>11</v>
      </c>
      <c r="D36" s="7">
        <v>64.082999950000001</v>
      </c>
      <c r="E36" s="7">
        <f t="shared" si="0"/>
        <v>56.312347410172073</v>
      </c>
      <c r="F36" s="7">
        <f t="shared" si="1"/>
        <v>1.3140871571124577</v>
      </c>
      <c r="G36" s="7">
        <f t="shared" si="2"/>
        <v>65.985875388282594</v>
      </c>
      <c r="H36" s="7">
        <f t="shared" si="3"/>
        <v>96.679360832960725</v>
      </c>
      <c r="I36" s="7">
        <f t="shared" si="4"/>
        <v>150.16427885454908</v>
      </c>
      <c r="J36" s="7">
        <f t="shared" si="5"/>
        <v>146.01646847931295</v>
      </c>
      <c r="K36" s="7">
        <f t="shared" si="6"/>
        <v>2.9693919444584185E-2</v>
      </c>
      <c r="L36" s="7">
        <f t="shared" si="7"/>
        <v>1.1327624835564893</v>
      </c>
    </row>
    <row r="37" spans="2:12" x14ac:dyDescent="0.2">
      <c r="B37" s="7">
        <v>4</v>
      </c>
      <c r="C37" s="9">
        <v>12</v>
      </c>
      <c r="D37" s="7">
        <v>82.494999890000003</v>
      </c>
      <c r="E37" s="7">
        <f t="shared" si="0"/>
        <v>73.200372401608448</v>
      </c>
      <c r="F37" s="7">
        <f t="shared" si="1"/>
        <v>1.2998991476669606</v>
      </c>
      <c r="G37" s="7">
        <f t="shared" si="2"/>
        <v>96.258779507025409</v>
      </c>
      <c r="H37" s="7">
        <f t="shared" si="3"/>
        <v>149.18546257433746</v>
      </c>
      <c r="I37" s="7">
        <f t="shared" si="4"/>
        <v>144.74880968560294</v>
      </c>
      <c r="J37" s="7">
        <f t="shared" si="5"/>
        <v>189.51650358237998</v>
      </c>
      <c r="K37" s="7">
        <f t="shared" si="6"/>
        <v>0.16684380429575399</v>
      </c>
      <c r="L37" s="7">
        <f t="shared" si="7"/>
        <v>1.1286173453028787</v>
      </c>
    </row>
    <row r="38" spans="2:12" x14ac:dyDescent="0.2">
      <c r="B38" s="7">
        <v>1</v>
      </c>
      <c r="C38" s="11">
        <v>13</v>
      </c>
      <c r="D38" s="7">
        <v>95.871999979999998</v>
      </c>
      <c r="E38" s="7">
        <f t="shared" si="0"/>
        <v>92.686809747333598</v>
      </c>
      <c r="F38" s="7">
        <f t="shared" si="1"/>
        <v>1.2662068061459339</v>
      </c>
      <c r="G38" s="7">
        <f t="shared" si="2"/>
        <v>145.98138560465378</v>
      </c>
      <c r="H38" s="7">
        <f t="shared" si="3"/>
        <v>140.11075247470518</v>
      </c>
      <c r="I38" s="7">
        <f t="shared" si="4"/>
        <v>181.46337667340987</v>
      </c>
      <c r="J38" s="7">
        <f t="shared" si="5"/>
        <v>218.3492476720383</v>
      </c>
      <c r="K38" s="7">
        <f t="shared" si="6"/>
        <v>0.52266965991224945</v>
      </c>
      <c r="L38" s="7">
        <f t="shared" si="7"/>
        <v>1.0447196741646112</v>
      </c>
    </row>
    <row r="39" spans="2:12" x14ac:dyDescent="0.2">
      <c r="B39" s="7">
        <v>2</v>
      </c>
      <c r="C39" s="11">
        <v>14</v>
      </c>
      <c r="D39" s="7">
        <v>119.0679998</v>
      </c>
      <c r="E39" s="7">
        <f t="shared" si="0"/>
        <v>116.4358532712878</v>
      </c>
      <c r="F39" s="7">
        <f t="shared" si="1"/>
        <v>1.2562289455068596</v>
      </c>
      <c r="G39" s="7">
        <f t="shared" si="2"/>
        <v>132.94176327572654</v>
      </c>
      <c r="H39" s="7">
        <f t="shared" si="3"/>
        <v>167.71578600535045</v>
      </c>
      <c r="I39" s="7">
        <f t="shared" si="4"/>
        <v>196.57651816249555</v>
      </c>
      <c r="J39" s="7">
        <f t="shared" si="5"/>
        <v>248.37454553321098</v>
      </c>
      <c r="K39" s="7">
        <f t="shared" si="6"/>
        <v>0.1165196652251695</v>
      </c>
      <c r="L39" s="7">
        <f t="shared" si="7"/>
        <v>1.0424868293220655</v>
      </c>
    </row>
    <row r="40" spans="2:12" x14ac:dyDescent="0.2">
      <c r="B40" s="7">
        <v>3</v>
      </c>
      <c r="C40" s="11">
        <v>15</v>
      </c>
      <c r="D40" s="7">
        <v>100.45899989999999</v>
      </c>
      <c r="E40" s="7">
        <f t="shared" si="0"/>
        <v>141.94647647085017</v>
      </c>
      <c r="F40" s="7">
        <f t="shared" si="1"/>
        <v>1.2190959441000042</v>
      </c>
      <c r="G40" s="7">
        <f t="shared" si="2"/>
        <v>165.08295974097985</v>
      </c>
      <c r="H40" s="7">
        <f t="shared" si="3"/>
        <v>191.96590276378484</v>
      </c>
      <c r="I40" s="7">
        <f t="shared" si="4"/>
        <v>240.63771499873243</v>
      </c>
      <c r="J40" s="7">
        <f t="shared" si="5"/>
        <v>210.01289988436272</v>
      </c>
      <c r="K40" s="7">
        <f t="shared" si="6"/>
        <v>0.64328691212642519</v>
      </c>
      <c r="L40" s="7">
        <f t="shared" si="7"/>
        <v>0.72424258513970619</v>
      </c>
    </row>
    <row r="41" spans="2:12" x14ac:dyDescent="0.2">
      <c r="B41" s="7">
        <v>4</v>
      </c>
      <c r="C41" s="11">
        <v>16</v>
      </c>
      <c r="D41" s="7">
        <v>117.3799999</v>
      </c>
      <c r="E41" s="7">
        <f t="shared" si="0"/>
        <v>168.46365358099951</v>
      </c>
      <c r="F41" s="7">
        <f t="shared" si="1"/>
        <v>1.1868110978830451</v>
      </c>
      <c r="G41" s="7">
        <f t="shared" si="2"/>
        <v>180.78495119413961</v>
      </c>
      <c r="H41" s="7">
        <f t="shared" si="3"/>
        <v>219.92315951153955</v>
      </c>
      <c r="I41" s="7">
        <f t="shared" si="4"/>
        <v>186.26117282418775</v>
      </c>
      <c r="J41" s="7">
        <f t="shared" si="5"/>
        <v>223.71791489951923</v>
      </c>
      <c r="K41" s="7">
        <f t="shared" si="6"/>
        <v>0.54016826842866272</v>
      </c>
      <c r="L41" s="7">
        <f t="shared" si="7"/>
        <v>0.7135503128506957</v>
      </c>
    </row>
    <row r="42" spans="2:12" x14ac:dyDescent="0.2">
      <c r="B42" s="7">
        <v>1</v>
      </c>
      <c r="C42" s="11">
        <v>17</v>
      </c>
      <c r="D42" s="7">
        <v>145.04799990000001</v>
      </c>
      <c r="E42" s="7">
        <f t="shared" si="0"/>
        <v>195.34372429789767</v>
      </c>
      <c r="F42" s="7">
        <f t="shared" si="1"/>
        <v>1.1595600602593714</v>
      </c>
      <c r="G42" s="7">
        <f t="shared" si="2"/>
        <v>208.42911806704799</v>
      </c>
      <c r="H42" s="7">
        <f t="shared" si="3"/>
        <v>171.85155663911161</v>
      </c>
      <c r="I42" s="7">
        <f t="shared" si="4"/>
        <v>200.94426343194465</v>
      </c>
      <c r="J42" s="7">
        <f t="shared" si="5"/>
        <v>252.09256974724022</v>
      </c>
      <c r="K42" s="7">
        <f t="shared" si="6"/>
        <v>0.43696650909178086</v>
      </c>
      <c r="L42" s="7">
        <f t="shared" si="7"/>
        <v>0.75427104276689594</v>
      </c>
    </row>
    <row r="43" spans="2:12" x14ac:dyDescent="0.2">
      <c r="B43" s="7">
        <v>2</v>
      </c>
      <c r="C43" s="11">
        <v>18</v>
      </c>
      <c r="D43" s="7">
        <v>174.23899979999999</v>
      </c>
      <c r="E43" s="7">
        <f t="shared" si="0"/>
        <v>227.57506029069594</v>
      </c>
      <c r="F43" s="7">
        <f t="shared" si="1"/>
        <v>1.1649980623060392</v>
      </c>
      <c r="G43" s="7">
        <f t="shared" si="2"/>
        <v>164.05020187450378</v>
      </c>
      <c r="H43" s="7">
        <f t="shared" si="3"/>
        <v>187.41768133628159</v>
      </c>
      <c r="I43" s="7">
        <f t="shared" si="4"/>
        <v>229.72414453359426</v>
      </c>
      <c r="J43" s="7">
        <f t="shared" si="5"/>
        <v>274.19132382686081</v>
      </c>
      <c r="K43" s="7">
        <f t="shared" si="6"/>
        <v>5.8475989515501134E-2</v>
      </c>
      <c r="L43" s="7">
        <f t="shared" si="7"/>
        <v>0.776392358591669</v>
      </c>
    </row>
    <row r="44" spans="2:12" x14ac:dyDescent="0.2">
      <c r="B44" s="7">
        <v>3</v>
      </c>
      <c r="C44" s="11">
        <v>19</v>
      </c>
      <c r="D44" s="7">
        <v>177.7179999</v>
      </c>
      <c r="E44" s="7">
        <f t="shared" si="0"/>
        <v>263.91160885310939</v>
      </c>
      <c r="F44" s="7">
        <f t="shared" si="1"/>
        <v>1.1596684123295342</v>
      </c>
      <c r="G44" s="7">
        <f t="shared" si="2"/>
        <v>189.17967296470346</v>
      </c>
      <c r="H44" s="7">
        <f t="shared" si="3"/>
        <v>232.97134529441561</v>
      </c>
      <c r="I44" s="7">
        <f t="shared" si="4"/>
        <v>279.37113218914271</v>
      </c>
      <c r="J44" s="7">
        <f t="shared" si="5"/>
        <v>283.1201893972077</v>
      </c>
      <c r="K44" s="7">
        <f t="shared" si="6"/>
        <v>6.4493596997224942E-2</v>
      </c>
      <c r="L44" s="7">
        <f t="shared" si="7"/>
        <v>0.67537559261659086</v>
      </c>
    </row>
    <row r="45" spans="2:12" x14ac:dyDescent="0.2">
      <c r="B45" s="7">
        <v>4</v>
      </c>
      <c r="C45" s="11">
        <v>20</v>
      </c>
      <c r="D45" s="7">
        <v>203.72399999999999</v>
      </c>
      <c r="E45" s="7">
        <f t="shared" si="0"/>
        <v>303.33494218129408</v>
      </c>
      <c r="F45" s="7">
        <f t="shared" si="1"/>
        <v>1.1493808229941387</v>
      </c>
      <c r="G45" s="7">
        <f t="shared" si="2"/>
        <v>230.84461977825012</v>
      </c>
      <c r="H45" s="7">
        <f t="shared" si="3"/>
        <v>275.55443297255658</v>
      </c>
      <c r="I45" s="7">
        <f t="shared" si="4"/>
        <v>277.97474416112107</v>
      </c>
      <c r="J45" s="7">
        <f t="shared" si="5"/>
        <v>321.34100739259048</v>
      </c>
      <c r="K45" s="7">
        <f t="shared" si="6"/>
        <v>0.13312432397876603</v>
      </c>
      <c r="L45" s="7">
        <f t="shared" si="7"/>
        <v>0.67324377346424269</v>
      </c>
    </row>
    <row r="46" spans="2:12" x14ac:dyDescent="0.2">
      <c r="B46" s="7">
        <v>1</v>
      </c>
      <c r="C46" s="11">
        <v>21</v>
      </c>
      <c r="D46" s="7">
        <v>222.619</v>
      </c>
      <c r="E46" s="7">
        <f t="shared" si="0"/>
        <v>343.97242487899382</v>
      </c>
      <c r="F46" s="7">
        <f t="shared" si="1"/>
        <v>1.1339690126217372</v>
      </c>
      <c r="G46" s="7">
        <f t="shared" si="2"/>
        <v>270.68715040739073</v>
      </c>
      <c r="H46" s="7">
        <f t="shared" si="3"/>
        <v>270.64231291981156</v>
      </c>
      <c r="I46" s="7">
        <f t="shared" si="4"/>
        <v>310.08919028197198</v>
      </c>
      <c r="J46" s="7">
        <f t="shared" si="5"/>
        <v>344.82608078287768</v>
      </c>
      <c r="K46" s="7">
        <f t="shared" si="6"/>
        <v>0.21592114962061068</v>
      </c>
      <c r="L46" s="7">
        <f t="shared" si="7"/>
        <v>0.65136118898987927</v>
      </c>
    </row>
    <row r="47" spans="2:12" x14ac:dyDescent="0.2">
      <c r="B47" s="7">
        <v>2</v>
      </c>
      <c r="C47" s="11">
        <v>22</v>
      </c>
      <c r="D47" s="7">
        <v>263.43299960000002</v>
      </c>
      <c r="E47" s="7">
        <f t="shared" si="0"/>
        <v>390.05407103593546</v>
      </c>
      <c r="F47" s="7">
        <f t="shared" si="1"/>
        <v>1.1339690126996451</v>
      </c>
      <c r="G47" s="7">
        <f t="shared" si="2"/>
        <v>263.43299936030991</v>
      </c>
      <c r="H47" s="7">
        <f t="shared" si="3"/>
        <v>297.78193488930646</v>
      </c>
      <c r="I47" s="7">
        <f t="shared" si="4"/>
        <v>326.69994906424216</v>
      </c>
      <c r="J47" s="7">
        <f t="shared" si="5"/>
        <v>386.3588497934108</v>
      </c>
      <c r="K47" s="7">
        <f t="shared" si="6"/>
        <v>9.0987123823518082E-10</v>
      </c>
      <c r="L47" s="7">
        <f t="shared" si="7"/>
        <v>0.67930136697446986</v>
      </c>
    </row>
    <row r="48" spans="2:12" x14ac:dyDescent="0.2">
      <c r="B48" s="7">
        <v>3</v>
      </c>
      <c r="C48" s="11">
        <v>23</v>
      </c>
      <c r="D48" s="7">
        <v>251.5369997</v>
      </c>
      <c r="E48" s="7">
        <f t="shared" si="0"/>
        <v>437.12252219188991</v>
      </c>
      <c r="F48" s="7">
        <f t="shared" si="1"/>
        <v>1.1206716059415722</v>
      </c>
      <c r="G48" s="7">
        <f t="shared" si="2"/>
        <v>297.781934930224</v>
      </c>
      <c r="H48" s="7">
        <f t="shared" si="3"/>
        <v>326.69994913157876</v>
      </c>
      <c r="I48" s="7">
        <f t="shared" si="4"/>
        <v>386.35884989958805</v>
      </c>
      <c r="J48" s="7">
        <f t="shared" si="5"/>
        <v>373.63676926452951</v>
      </c>
      <c r="K48" s="7">
        <f t="shared" si="6"/>
        <v>0.18384943481626492</v>
      </c>
      <c r="L48" s="7">
        <f t="shared" si="7"/>
        <v>0.57932203172869556</v>
      </c>
    </row>
    <row r="49" spans="2:12" x14ac:dyDescent="0.2">
      <c r="B49" s="7">
        <v>4</v>
      </c>
      <c r="C49" s="11">
        <v>24</v>
      </c>
      <c r="D49" s="7">
        <v>273.87299919999998</v>
      </c>
      <c r="E49" s="7">
        <f t="shared" si="0"/>
        <v>484.62983821939548</v>
      </c>
      <c r="F49" s="7">
        <f t="shared" si="1"/>
        <v>1.1086819223802213</v>
      </c>
      <c r="G49" s="7">
        <f t="shared" si="2"/>
        <v>319.08282604768806</v>
      </c>
      <c r="H49" s="7">
        <f t="shared" si="3"/>
        <v>372.92578200687882</v>
      </c>
      <c r="I49" s="7">
        <f t="shared" si="4"/>
        <v>356.41693747257239</v>
      </c>
      <c r="J49" s="7">
        <f t="shared" si="5"/>
        <v>392.53019129730313</v>
      </c>
      <c r="K49" s="7">
        <f t="shared" si="6"/>
        <v>0.16507588181291616</v>
      </c>
      <c r="L49" s="7">
        <f t="shared" si="7"/>
        <v>0.56931995763757315</v>
      </c>
    </row>
    <row r="50" spans="2:12" x14ac:dyDescent="0.2">
      <c r="B50" s="7">
        <v>1</v>
      </c>
      <c r="C50" s="11">
        <v>25</v>
      </c>
      <c r="D50" s="7">
        <v>333.96899989999997</v>
      </c>
      <c r="E50" s="7">
        <f t="shared" si="0"/>
        <v>533.85226152042844</v>
      </c>
      <c r="F50" s="7">
        <f t="shared" si="1"/>
        <v>1.1015670506006887</v>
      </c>
      <c r="G50" s="7">
        <f t="shared" si="2"/>
        <v>364.98885589970104</v>
      </c>
      <c r="H50" s="7">
        <f t="shared" si="3"/>
        <v>345.0993388405613</v>
      </c>
      <c r="I50" s="7">
        <f t="shared" si="4"/>
        <v>375.99966387918738</v>
      </c>
      <c r="J50" s="7">
        <f t="shared" si="5"/>
        <v>458.79428609088706</v>
      </c>
      <c r="K50" s="7">
        <f t="shared" si="6"/>
        <v>9.288244121157746E-2</v>
      </c>
      <c r="L50" s="7">
        <f t="shared" si="7"/>
        <v>0.62658498844078858</v>
      </c>
    </row>
    <row r="51" spans="2:12" x14ac:dyDescent="0.2">
      <c r="B51" s="7">
        <v>2</v>
      </c>
      <c r="C51" s="11">
        <v>26</v>
      </c>
      <c r="D51" s="7">
        <v>381.4429998</v>
      </c>
      <c r="E51" s="7">
        <f t="shared" si="0"/>
        <v>593.38658196397898</v>
      </c>
      <c r="F51" s="7">
        <f t="shared" si="1"/>
        <v>1.1115183445584642</v>
      </c>
      <c r="G51" s="7">
        <f t="shared" si="2"/>
        <v>340.6842599294913</v>
      </c>
      <c r="H51" s="7">
        <f t="shared" si="3"/>
        <v>368.80718170305448</v>
      </c>
      <c r="I51" s="7">
        <f t="shared" si="4"/>
        <v>447.13007661587551</v>
      </c>
      <c r="J51" s="7">
        <f t="shared" si="5"/>
        <v>506.4230383115771</v>
      </c>
      <c r="K51" s="7">
        <f t="shared" si="6"/>
        <v>0.10685407752109623</v>
      </c>
      <c r="L51" s="7">
        <f t="shared" si="7"/>
        <v>0.64424138431653721</v>
      </c>
    </row>
    <row r="52" spans="2:12" x14ac:dyDescent="0.2">
      <c r="B52" s="7">
        <v>3</v>
      </c>
      <c r="C52" s="11">
        <v>27</v>
      </c>
      <c r="D52" s="7">
        <v>364.24499989999998</v>
      </c>
      <c r="E52" s="7">
        <f t="shared" si="0"/>
        <v>658.06722014165086</v>
      </c>
      <c r="F52" s="7">
        <f t="shared" si="1"/>
        <v>1.1090025291161678</v>
      </c>
      <c r="G52" s="7">
        <f t="shared" si="2"/>
        <v>375.5007118336228</v>
      </c>
      <c r="H52" s="7">
        <f t="shared" si="3"/>
        <v>459.3576749139811</v>
      </c>
      <c r="I52" s="7">
        <f t="shared" si="4"/>
        <v>524.9721263798092</v>
      </c>
      <c r="J52" s="7">
        <f t="shared" si="5"/>
        <v>502.24317557325128</v>
      </c>
      <c r="K52" s="7">
        <f t="shared" si="6"/>
        <v>3.0901486462993229E-2</v>
      </c>
      <c r="L52" s="7">
        <f t="shared" si="7"/>
        <v>0.55451051240116689</v>
      </c>
    </row>
    <row r="53" spans="2:12" x14ac:dyDescent="0.2">
      <c r="B53" s="7">
        <v>4</v>
      </c>
      <c r="C53" s="11">
        <v>28</v>
      </c>
      <c r="D53" s="7">
        <v>374</v>
      </c>
      <c r="E53" s="7">
        <f t="shared" si="0"/>
        <v>719.76213830609311</v>
      </c>
      <c r="F53" s="7">
        <f t="shared" si="1"/>
        <v>1.0937516962950415</v>
      </c>
      <c r="G53" s="7">
        <f t="shared" si="2"/>
        <v>457.28060389524148</v>
      </c>
      <c r="H53" s="7">
        <f t="shared" si="3"/>
        <v>521.41551602411937</v>
      </c>
      <c r="I53" s="7">
        <f t="shared" si="4"/>
        <v>497.71147271154763</v>
      </c>
      <c r="J53" s="7">
        <f t="shared" si="5"/>
        <v>519.15191661852907</v>
      </c>
      <c r="K53" s="7">
        <f t="shared" si="6"/>
        <v>0.2226754114846029</v>
      </c>
      <c r="L53" s="7">
        <f t="shared" si="7"/>
        <v>0.52154772732584231</v>
      </c>
    </row>
    <row r="54" spans="2:12" x14ac:dyDescent="0.2">
      <c r="B54" s="7">
        <v>1</v>
      </c>
      <c r="C54" s="11">
        <v>29</v>
      </c>
      <c r="D54" s="7">
        <v>446.59199910000001</v>
      </c>
      <c r="E54" s="7">
        <f t="shared" si="0"/>
        <v>780.14054714033068</v>
      </c>
      <c r="F54" s="7">
        <f t="shared" si="1"/>
        <v>1.0838866142311037</v>
      </c>
      <c r="G54" s="7">
        <f t="shared" si="2"/>
        <v>507.17327009274175</v>
      </c>
      <c r="H54" s="7">
        <f t="shared" si="3"/>
        <v>477.45919420626376</v>
      </c>
      <c r="I54" s="7">
        <f t="shared" si="4"/>
        <v>491.17841541906853</v>
      </c>
      <c r="J54" s="7">
        <f t="shared" si="5"/>
        <v>591.82755641347876</v>
      </c>
      <c r="K54" s="7">
        <f t="shared" si="6"/>
        <v>0.13565238767113805</v>
      </c>
      <c r="L54" s="7">
        <f t="shared" si="7"/>
        <v>0.57455449505302125</v>
      </c>
    </row>
    <row r="55" spans="2:12" x14ac:dyDescent="0.2">
      <c r="B55" s="7">
        <v>2</v>
      </c>
      <c r="C55" s="11">
        <v>30</v>
      </c>
      <c r="D55" s="7">
        <v>518.15899850000005</v>
      </c>
      <c r="E55" s="7">
        <f t="shared" si="0"/>
        <v>852.29364958792507</v>
      </c>
      <c r="F55" s="7">
        <f t="shared" si="1"/>
        <v>1.0924873123337551</v>
      </c>
      <c r="G55" s="7">
        <f t="shared" si="2"/>
        <v>468.88515959571083</v>
      </c>
      <c r="H55" s="7">
        <f t="shared" si="3"/>
        <v>478.00739302077471</v>
      </c>
      <c r="I55" s="7">
        <f t="shared" si="4"/>
        <v>570.76276860034386</v>
      </c>
      <c r="J55" s="7">
        <f t="shared" si="5"/>
        <v>656.12737732234677</v>
      </c>
      <c r="K55" s="7">
        <f t="shared" si="6"/>
        <v>9.5094052302344051E-2</v>
      </c>
      <c r="L55" s="7">
        <f t="shared" si="7"/>
        <v>0.60936835508486797</v>
      </c>
    </row>
    <row r="56" spans="2:12" x14ac:dyDescent="0.2">
      <c r="B56" s="7">
        <v>3</v>
      </c>
      <c r="C56" s="11">
        <v>31</v>
      </c>
      <c r="D56" s="7">
        <v>509.98999980000002</v>
      </c>
      <c r="E56" s="7">
        <f t="shared" si="0"/>
        <v>934.64775577336241</v>
      </c>
      <c r="F56" s="7">
        <f t="shared" si="1"/>
        <v>1.0966264458561374</v>
      </c>
      <c r="G56" s="7">
        <f t="shared" si="2"/>
        <v>485.62351911527418</v>
      </c>
      <c r="H56" s="7">
        <f t="shared" si="3"/>
        <v>584.45796717360486</v>
      </c>
      <c r="I56" s="7">
        <f t="shared" si="4"/>
        <v>677.20219281186019</v>
      </c>
      <c r="J56" s="7">
        <f t="shared" si="5"/>
        <v>662.89165942152533</v>
      </c>
      <c r="K56" s="7">
        <f t="shared" si="6"/>
        <v>4.7778349956433486E-2</v>
      </c>
      <c r="L56" s="7">
        <f t="shared" si="7"/>
        <v>0.54599377884490796</v>
      </c>
    </row>
    <row r="57" spans="2:12" x14ac:dyDescent="0.2">
      <c r="B57" s="7">
        <v>4</v>
      </c>
      <c r="C57" s="11">
        <v>32</v>
      </c>
      <c r="D57" s="7">
        <v>524.77299879999998</v>
      </c>
      <c r="E57" s="7">
        <f t="shared" si="0"/>
        <v>1016.5323849569264</v>
      </c>
      <c r="F57" s="7">
        <f t="shared" si="1"/>
        <v>1.0876101490403833</v>
      </c>
      <c r="G57" s="7">
        <f t="shared" si="2"/>
        <v>588.89505725727895</v>
      </c>
      <c r="H57" s="7">
        <f t="shared" si="3"/>
        <v>684.9285899635604</v>
      </c>
      <c r="I57" s="7">
        <f t="shared" si="4"/>
        <v>672.99495203900528</v>
      </c>
      <c r="J57" s="7">
        <f t="shared" si="5"/>
        <v>698.08231963869821</v>
      </c>
      <c r="K57" s="7">
        <f t="shared" si="6"/>
        <v>0.1221900871498859</v>
      </c>
      <c r="L57" s="7">
        <f t="shared" si="7"/>
        <v>0.51644468398380861</v>
      </c>
    </row>
    <row r="58" spans="2:12" x14ac:dyDescent="0.2">
      <c r="B58" s="7">
        <v>1</v>
      </c>
      <c r="C58" s="11">
        <v>33</v>
      </c>
      <c r="D58" s="7">
        <v>641.52099989999999</v>
      </c>
      <c r="E58" s="7">
        <f t="shared" si="0"/>
        <v>1101.6020098759077</v>
      </c>
      <c r="F58" s="7">
        <f t="shared" si="1"/>
        <v>1.0836860941942208</v>
      </c>
      <c r="G58" s="7">
        <f t="shared" si="2"/>
        <v>673.71213171685065</v>
      </c>
      <c r="H58" s="7">
        <f t="shared" si="3"/>
        <v>656.53127075145539</v>
      </c>
      <c r="I58" s="7">
        <f t="shared" si="4"/>
        <v>675.40579894316249</v>
      </c>
      <c r="J58" s="7">
        <f t="shared" si="5"/>
        <v>827.89319583722727</v>
      </c>
      <c r="K58" s="7">
        <f t="shared" si="6"/>
        <v>5.017938901745788E-2</v>
      </c>
      <c r="L58" s="7">
        <f t="shared" si="7"/>
        <v>0.5820497245022469</v>
      </c>
    </row>
    <row r="59" spans="2:12" x14ac:dyDescent="0.2">
      <c r="B59" s="7">
        <v>2</v>
      </c>
      <c r="C59" s="11">
        <v>34</v>
      </c>
      <c r="D59" s="7">
        <v>704.0249996</v>
      </c>
      <c r="E59" s="7">
        <f t="shared" si="0"/>
        <v>1201.0130081952536</v>
      </c>
      <c r="F59" s="7">
        <f t="shared" si="1"/>
        <v>1.0902422085545616</v>
      </c>
      <c r="G59" s="7">
        <f t="shared" si="2"/>
        <v>651.80233881606728</v>
      </c>
      <c r="H59" s="7">
        <f t="shared" si="3"/>
        <v>668.12163020994728</v>
      </c>
      <c r="I59" s="7">
        <f t="shared" si="4"/>
        <v>816.00967747548623</v>
      </c>
      <c r="J59" s="7">
        <f t="shared" si="5"/>
        <v>891.96098894493809</v>
      </c>
      <c r="K59" s="7">
        <f t="shared" si="6"/>
        <v>7.4177281791986988E-2</v>
      </c>
      <c r="L59" s="7">
        <f t="shared" si="7"/>
        <v>0.58709331938809406</v>
      </c>
    </row>
    <row r="60" spans="2:12" x14ac:dyDescent="0.2">
      <c r="B60" s="7">
        <v>3</v>
      </c>
      <c r="C60" s="11">
        <v>35</v>
      </c>
      <c r="D60" s="7">
        <v>699.73999979999996</v>
      </c>
      <c r="E60" s="7">
        <f t="shared" si="0"/>
        <v>1312.8324457632966</v>
      </c>
      <c r="F60" s="7">
        <f t="shared" si="1"/>
        <v>1.0931042684842127</v>
      </c>
      <c r="G60" s="7">
        <f t="shared" si="2"/>
        <v>676.2301254898299</v>
      </c>
      <c r="H60" s="7">
        <f t="shared" si="3"/>
        <v>830.90961137038153</v>
      </c>
      <c r="I60" s="7">
        <f t="shared" si="4"/>
        <v>913.74249890473118</v>
      </c>
      <c r="J60" s="7">
        <f t="shared" si="5"/>
        <v>905.27042352224737</v>
      </c>
      <c r="K60" s="7">
        <f t="shared" si="6"/>
        <v>3.3598014000756946E-2</v>
      </c>
      <c r="L60" s="7">
        <f t="shared" si="7"/>
        <v>0.53350519616172365</v>
      </c>
    </row>
    <row r="61" spans="2:12" x14ac:dyDescent="0.2">
      <c r="B61" s="7">
        <v>4</v>
      </c>
      <c r="C61" s="11">
        <v>36</v>
      </c>
      <c r="D61" s="7">
        <v>713.24899860000005</v>
      </c>
      <c r="E61" s="7">
        <f t="shared" si="0"/>
        <v>1419.2319643683486</v>
      </c>
      <c r="F61" s="7">
        <f t="shared" si="1"/>
        <v>1.0810457716431514</v>
      </c>
      <c r="G61" s="7">
        <f t="shared" si="2"/>
        <v>835.27787843717545</v>
      </c>
      <c r="H61" s="7">
        <f t="shared" si="3"/>
        <v>920.95756650928342</v>
      </c>
      <c r="I61" s="7">
        <f t="shared" si="4"/>
        <v>914.81383870554953</v>
      </c>
      <c r="J61" s="7">
        <f t="shared" si="5"/>
        <v>942.99524478105116</v>
      </c>
      <c r="K61" s="7">
        <f t="shared" si="6"/>
        <v>0.17108875031959336</v>
      </c>
      <c r="L61" s="7">
        <f t="shared" si="7"/>
        <v>0.50309944763345771</v>
      </c>
    </row>
    <row r="62" spans="2:12" x14ac:dyDescent="0.2">
      <c r="B62" s="7">
        <v>1</v>
      </c>
      <c r="C62" s="11">
        <v>37</v>
      </c>
      <c r="D62" s="7">
        <v>880.855999</v>
      </c>
      <c r="E62" s="7">
        <f t="shared" si="0"/>
        <v>1531.6959510683232</v>
      </c>
      <c r="F62" s="7">
        <f t="shared" si="1"/>
        <v>1.079242850727385</v>
      </c>
      <c r="G62" s="7">
        <f t="shared" si="2"/>
        <v>900.75069286502503</v>
      </c>
      <c r="H62" s="7">
        <f t="shared" si="3"/>
        <v>884.87148961851835</v>
      </c>
      <c r="I62" s="7">
        <f t="shared" si="4"/>
        <v>902.06840463960236</v>
      </c>
      <c r="J62" s="7">
        <f t="shared" si="5"/>
        <v>1115.2350464370477</v>
      </c>
      <c r="K62" s="7">
        <f t="shared" si="6"/>
        <v>2.2585637025360185E-2</v>
      </c>
      <c r="L62" s="7">
        <f t="shared" si="7"/>
        <v>0.57535606447191501</v>
      </c>
    </row>
    <row r="63" spans="2:12" x14ac:dyDescent="0.2">
      <c r="B63" s="7">
        <v>2</v>
      </c>
      <c r="C63" s="11">
        <v>38</v>
      </c>
      <c r="D63" s="7">
        <v>990.34599879999996</v>
      </c>
      <c r="E63" s="7">
        <f t="shared" si="0"/>
        <v>1668.4175409441511</v>
      </c>
      <c r="F63" s="7">
        <f t="shared" si="1"/>
        <v>1.0892615729515167</v>
      </c>
      <c r="G63" s="7">
        <f t="shared" si="2"/>
        <v>881.92245077497478</v>
      </c>
      <c r="H63" s="7">
        <f t="shared" si="3"/>
        <v>897.56263668101155</v>
      </c>
      <c r="I63" s="7">
        <f t="shared" si="4"/>
        <v>1107.8138761364537</v>
      </c>
      <c r="J63" s="7">
        <f t="shared" si="5"/>
        <v>1232.9540625050408</v>
      </c>
      <c r="K63" s="7">
        <f t="shared" si="6"/>
        <v>0.10948047263926118</v>
      </c>
      <c r="L63" s="7">
        <f t="shared" si="7"/>
        <v>0.59333177901930079</v>
      </c>
    </row>
    <row r="64" spans="2:12" x14ac:dyDescent="0.2">
      <c r="B64" s="7">
        <v>3</v>
      </c>
      <c r="C64" s="11">
        <v>39</v>
      </c>
      <c r="D64" s="7">
        <v>936.61199950000002</v>
      </c>
      <c r="E64" s="7">
        <f t="shared" si="0"/>
        <v>1820.6912313782545</v>
      </c>
      <c r="F64" s="7">
        <f t="shared" si="1"/>
        <v>1.0912683346327876</v>
      </c>
      <c r="G64" s="7">
        <f t="shared" si="2"/>
        <v>914.30431731129624</v>
      </c>
      <c r="H64" s="7">
        <f t="shared" si="3"/>
        <v>1138.9530132197908</v>
      </c>
      <c r="I64" s="7">
        <f t="shared" si="4"/>
        <v>1279.378080041593</v>
      </c>
      <c r="J64" s="7">
        <f t="shared" si="5"/>
        <v>1209.9917075179874</v>
      </c>
      <c r="K64" s="7">
        <f t="shared" si="6"/>
        <v>2.3817420875039491E-2</v>
      </c>
      <c r="L64" s="7">
        <f t="shared" si="7"/>
        <v>0.51516804362122037</v>
      </c>
    </row>
    <row r="65" spans="2:12" x14ac:dyDescent="0.2">
      <c r="B65" s="7">
        <v>4</v>
      </c>
      <c r="C65" s="11">
        <v>40</v>
      </c>
      <c r="D65" s="7">
        <v>1007.542</v>
      </c>
      <c r="E65" s="7">
        <f t="shared" si="0"/>
        <v>1969.0651571511221</v>
      </c>
      <c r="F65" s="7">
        <f t="shared" si="1"/>
        <v>1.0814931841356479</v>
      </c>
      <c r="G65" s="7">
        <f t="shared" si="2"/>
        <v>1143.1534967830851</v>
      </c>
      <c r="H65" s="7">
        <f t="shared" si="3"/>
        <v>1286.4621629967442</v>
      </c>
      <c r="I65" s="7">
        <f t="shared" si="4"/>
        <v>1218.9331168618528</v>
      </c>
      <c r="J65" s="7">
        <f t="shared" si="5"/>
        <v>1320.3293774934284</v>
      </c>
      <c r="K65" s="7">
        <f t="shared" si="6"/>
        <v>0.13459637095335483</v>
      </c>
      <c r="L65" s="7">
        <f t="shared" si="7"/>
        <v>0.51135178003998238</v>
      </c>
    </row>
    <row r="66" spans="2:12" x14ac:dyDescent="0.2">
      <c r="B66" s="7">
        <f>B62</f>
        <v>1</v>
      </c>
      <c r="C66" s="11">
        <v>41</v>
      </c>
      <c r="D66" s="7">
        <v>1186.889999</v>
      </c>
      <c r="E66" s="7">
        <f t="shared" ref="E66:E97" si="8">alp*(D66/L63)+(1-alp)*(E65*F65)</f>
        <v>2119.778614628477</v>
      </c>
      <c r="F66" s="7">
        <f t="shared" ref="F66:F97" si="9">bet*(E66/E65)+(1-bet)*F65</f>
        <v>1.0765406146820504</v>
      </c>
      <c r="G66" s="7">
        <f t="shared" si="2"/>
        <v>1263.5181476770254</v>
      </c>
      <c r="H66" s="7">
        <f t="shared" si="3"/>
        <v>1186.4694940277968</v>
      </c>
      <c r="I66" s="7">
        <f t="shared" si="4"/>
        <v>1273.6532838199792</v>
      </c>
      <c r="J66" s="7">
        <f t="shared" si="5"/>
        <v>1509.8732204439552</v>
      </c>
      <c r="K66" s="7">
        <f t="shared" si="6"/>
        <v>6.456213190909646E-2</v>
      </c>
      <c r="L66" s="7">
        <f t="shared" ref="L66:L97" si="10">gam*(D66/E66)+(1-gam)*L62</f>
        <v>0.56051243010139629</v>
      </c>
    </row>
    <row r="67" spans="2:12" x14ac:dyDescent="0.2">
      <c r="B67" s="7">
        <f t="shared" ref="B67:B125" si="11">B63</f>
        <v>2</v>
      </c>
      <c r="C67" s="11">
        <v>42</v>
      </c>
      <c r="D67" s="7">
        <v>1352.7919999999999</v>
      </c>
      <c r="E67" s="7">
        <f t="shared" si="8"/>
        <v>2307.995086926775</v>
      </c>
      <c r="F67" s="7">
        <f t="shared" si="9"/>
        <v>1.0887906270020022</v>
      </c>
      <c r="G67" s="7">
        <f t="shared" si="2"/>
        <v>1175.6277831933967</v>
      </c>
      <c r="H67" s="7">
        <f t="shared" si="3"/>
        <v>1256.2356584794709</v>
      </c>
      <c r="I67" s="7">
        <f t="shared" si="4"/>
        <v>1482.4054803991876</v>
      </c>
      <c r="J67" s="7">
        <f t="shared" si="5"/>
        <v>1669.6120521725363</v>
      </c>
      <c r="K67" s="7">
        <f t="shared" si="6"/>
        <v>0.13096190456966278</v>
      </c>
      <c r="L67" s="7">
        <f t="shared" si="10"/>
        <v>0.5864127281442687</v>
      </c>
    </row>
    <row r="68" spans="2:12" x14ac:dyDescent="0.2">
      <c r="B68" s="7">
        <f t="shared" si="11"/>
        <v>3</v>
      </c>
      <c r="C68" s="11">
        <v>43</v>
      </c>
      <c r="D68" s="7">
        <v>1298.2769969999999</v>
      </c>
      <c r="E68" s="7">
        <f t="shared" si="8"/>
        <v>2514.8857695478978</v>
      </c>
      <c r="F68" s="7">
        <f t="shared" si="9"/>
        <v>1.0896408678653686</v>
      </c>
      <c r="G68" s="7">
        <f t="shared" si="2"/>
        <v>1284.9878628026006</v>
      </c>
      <c r="H68" s="7">
        <f t="shared" si="3"/>
        <v>1533.5886127445979</v>
      </c>
      <c r="I68" s="7">
        <f t="shared" si="4"/>
        <v>1746.9134504854749</v>
      </c>
      <c r="J68" s="7">
        <f t="shared" si="5"/>
        <v>1674.2739662760305</v>
      </c>
      <c r="K68" s="7">
        <f t="shared" si="6"/>
        <v>1.0235977551868567E-2</v>
      </c>
      <c r="L68" s="7">
        <f t="shared" si="10"/>
        <v>0.51619542394244677</v>
      </c>
    </row>
    <row r="69" spans="2:12" x14ac:dyDescent="0.2">
      <c r="B69" s="7">
        <f t="shared" si="11"/>
        <v>4</v>
      </c>
      <c r="C69" s="11">
        <v>44</v>
      </c>
      <c r="D69" s="7">
        <v>1298.7149959999999</v>
      </c>
      <c r="E69" s="7">
        <f t="shared" si="8"/>
        <v>2708.3586149140829</v>
      </c>
      <c r="F69" s="7">
        <f t="shared" si="9"/>
        <v>1.0769310668933347</v>
      </c>
      <c r="G69" s="7">
        <f t="shared" si="2"/>
        <v>1535.984718647424</v>
      </c>
      <c r="H69" s="7">
        <f t="shared" si="3"/>
        <v>1751.0091618366343</v>
      </c>
      <c r="I69" s="7">
        <f t="shared" si="4"/>
        <v>1679.5098837901282</v>
      </c>
      <c r="J69" s="7">
        <f t="shared" si="5"/>
        <v>1704.4269554991013</v>
      </c>
      <c r="K69" s="7">
        <f t="shared" si="6"/>
        <v>0.1826957595609561</v>
      </c>
      <c r="L69" s="7">
        <f t="shared" si="10"/>
        <v>0.48075808517898388</v>
      </c>
    </row>
    <row r="70" spans="2:12" x14ac:dyDescent="0.2">
      <c r="B70" s="7">
        <f t="shared" si="11"/>
        <v>1</v>
      </c>
      <c r="C70" s="11">
        <v>45</v>
      </c>
      <c r="D70" s="7">
        <v>1639.5749969999999</v>
      </c>
      <c r="E70" s="7">
        <f t="shared" si="8"/>
        <v>2907.595892336929</v>
      </c>
      <c r="F70" s="7">
        <f t="shared" si="9"/>
        <v>1.0735638465030846</v>
      </c>
      <c r="G70" s="7">
        <f t="shared" si="2"/>
        <v>1710.3991127450245</v>
      </c>
      <c r="H70" s="7">
        <f t="shared" si="3"/>
        <v>1621.4222568012733</v>
      </c>
      <c r="I70" s="7">
        <f t="shared" si="4"/>
        <v>1626.2843479665967</v>
      </c>
      <c r="J70" s="7">
        <f t="shared" si="5"/>
        <v>2053.7795028795936</v>
      </c>
      <c r="K70" s="7">
        <f t="shared" si="6"/>
        <v>4.3196630757735645E-2</v>
      </c>
      <c r="L70" s="7">
        <f t="shared" si="10"/>
        <v>0.5637622921520089</v>
      </c>
    </row>
    <row r="71" spans="2:12" x14ac:dyDescent="0.2">
      <c r="B71" s="7">
        <f t="shared" si="11"/>
        <v>2</v>
      </c>
      <c r="C71" s="11">
        <v>46</v>
      </c>
      <c r="D71" s="7">
        <v>1856.379997</v>
      </c>
      <c r="E71" s="7">
        <f t="shared" si="8"/>
        <v>3157.3403817678964</v>
      </c>
      <c r="F71" s="7">
        <f t="shared" si="9"/>
        <v>1.0858938101024209</v>
      </c>
      <c r="G71" s="7">
        <f t="shared" si="2"/>
        <v>1611.2987662598975</v>
      </c>
      <c r="H71" s="7">
        <f t="shared" si="3"/>
        <v>1611.0773752796676</v>
      </c>
      <c r="I71" s="7">
        <f t="shared" si="4"/>
        <v>2028.2136630431405</v>
      </c>
      <c r="J71" s="7">
        <f t="shared" si="5"/>
        <v>2270.6317432637097</v>
      </c>
      <c r="K71" s="7">
        <f t="shared" si="6"/>
        <v>0.13202104694952843</v>
      </c>
      <c r="L71" s="7">
        <f t="shared" si="10"/>
        <v>0.58789686934780416</v>
      </c>
    </row>
    <row r="72" spans="2:12" x14ac:dyDescent="0.2">
      <c r="B72" s="7">
        <f t="shared" si="11"/>
        <v>3</v>
      </c>
      <c r="C72" s="11">
        <v>47</v>
      </c>
      <c r="D72" s="7">
        <v>1834.005997</v>
      </c>
      <c r="E72" s="7">
        <f t="shared" si="8"/>
        <v>3457.7044178494375</v>
      </c>
      <c r="F72" s="7">
        <f t="shared" si="9"/>
        <v>1.0951319781091697</v>
      </c>
      <c r="G72" s="7">
        <f t="shared" si="2"/>
        <v>1648.2965835480948</v>
      </c>
      <c r="H72" s="7">
        <f t="shared" si="3"/>
        <v>2098.9019136030411</v>
      </c>
      <c r="I72" s="7">
        <f t="shared" si="4"/>
        <v>2376.7561387187093</v>
      </c>
      <c r="J72" s="7">
        <f t="shared" si="5"/>
        <v>2326.1147125642005</v>
      </c>
      <c r="K72" s="7">
        <f t="shared" si="6"/>
        <v>0.10125889105907063</v>
      </c>
      <c r="L72" s="7">
        <f t="shared" si="10"/>
        <v>0.52985897360642886</v>
      </c>
    </row>
    <row r="73" spans="2:12" x14ac:dyDescent="0.2">
      <c r="B73" s="7">
        <f t="shared" si="11"/>
        <v>4</v>
      </c>
      <c r="C73" s="11">
        <v>48</v>
      </c>
      <c r="D73" s="7">
        <v>1818.474999</v>
      </c>
      <c r="E73" s="7">
        <f t="shared" si="8"/>
        <v>3744.2792368110518</v>
      </c>
      <c r="F73" s="7">
        <f t="shared" si="9"/>
        <v>1.0828800800560776</v>
      </c>
      <c r="G73" s="7">
        <f t="shared" si="2"/>
        <v>2134.7663561813588</v>
      </c>
      <c r="H73" s="7">
        <f t="shared" si="3"/>
        <v>2437.9339407454272</v>
      </c>
      <c r="I73" s="7">
        <f t="shared" si="4"/>
        <v>2406.2876419277677</v>
      </c>
      <c r="J73" s="7">
        <f t="shared" si="5"/>
        <v>2414.4719565492474</v>
      </c>
      <c r="K73" s="7">
        <f t="shared" si="6"/>
        <v>0.17393219997816356</v>
      </c>
      <c r="L73" s="7">
        <f t="shared" si="10"/>
        <v>0.4854767748410968</v>
      </c>
    </row>
    <row r="74" spans="2:12" x14ac:dyDescent="0.2">
      <c r="B74" s="7">
        <f t="shared" si="11"/>
        <v>1</v>
      </c>
      <c r="C74" s="11">
        <v>49</v>
      </c>
      <c r="D74" s="7">
        <v>2180.217995</v>
      </c>
      <c r="E74" s="7">
        <f t="shared" si="8"/>
        <v>4028.4715689914979</v>
      </c>
      <c r="F74" s="7">
        <f t="shared" si="9"/>
        <v>1.0759004107884027</v>
      </c>
      <c r="G74" s="7">
        <f t="shared" si="2"/>
        <v>2383.6898209303645</v>
      </c>
      <c r="H74" s="7">
        <f t="shared" si="3"/>
        <v>2326.4260547768804</v>
      </c>
      <c r="I74" s="7">
        <f t="shared" si="4"/>
        <v>2308.2230954143624</v>
      </c>
      <c r="J74" s="7">
        <f t="shared" si="5"/>
        <v>2790.9514893259266</v>
      </c>
      <c r="K74" s="7">
        <f t="shared" si="6"/>
        <v>9.332636754535388E-2</v>
      </c>
      <c r="L74" s="7">
        <f t="shared" si="10"/>
        <v>0.54207901991991847</v>
      </c>
    </row>
    <row r="75" spans="2:12" x14ac:dyDescent="0.2">
      <c r="B75" s="7">
        <f t="shared" si="11"/>
        <v>2</v>
      </c>
      <c r="C75" s="11">
        <v>50</v>
      </c>
      <c r="D75" s="7">
        <v>2453.7559970000002</v>
      </c>
      <c r="E75" s="7">
        <f t="shared" si="8"/>
        <v>4356.6397866529633</v>
      </c>
      <c r="F75" s="7">
        <f t="shared" si="9"/>
        <v>1.0814622151456861</v>
      </c>
      <c r="G75" s="7">
        <f t="shared" si="2"/>
        <v>2296.5328930211326</v>
      </c>
      <c r="H75" s="7">
        <f t="shared" si="3"/>
        <v>2263.8774196082691</v>
      </c>
      <c r="I75" s="7">
        <f t="shared" si="4"/>
        <v>2719.6882317645945</v>
      </c>
      <c r="J75" s="7">
        <f t="shared" si="5"/>
        <v>3045.4193587911627</v>
      </c>
      <c r="K75" s="7">
        <f t="shared" si="6"/>
        <v>6.4074465501496869E-2</v>
      </c>
      <c r="L75" s="7">
        <f t="shared" si="10"/>
        <v>0.56418106695097936</v>
      </c>
    </row>
    <row r="76" spans="2:12" x14ac:dyDescent="0.2">
      <c r="B76" s="7">
        <f t="shared" si="11"/>
        <v>3</v>
      </c>
      <c r="C76" s="11">
        <v>51</v>
      </c>
      <c r="D76" s="7">
        <v>2317.3719940000001</v>
      </c>
      <c r="E76" s="7">
        <f t="shared" si="8"/>
        <v>4716.2117726942943</v>
      </c>
      <c r="F76" s="7">
        <f t="shared" si="9"/>
        <v>1.0825342474130908</v>
      </c>
      <c r="G76" s="7">
        <f t="shared" si="2"/>
        <v>2287.343881780218</v>
      </c>
      <c r="H76" s="7">
        <f t="shared" si="3"/>
        <v>2762.0844517676551</v>
      </c>
      <c r="I76" s="7">
        <f t="shared" si="4"/>
        <v>3108.8818128255866</v>
      </c>
      <c r="J76" s="7">
        <f t="shared" si="5"/>
        <v>2937.1072047256553</v>
      </c>
      <c r="K76" s="7">
        <f t="shared" si="6"/>
        <v>1.2957829945959934E-2</v>
      </c>
      <c r="L76" s="7">
        <f t="shared" si="10"/>
        <v>0.49285905934337654</v>
      </c>
    </row>
    <row r="77" spans="2:12" x14ac:dyDescent="0.2">
      <c r="B77" s="7">
        <f t="shared" si="11"/>
        <v>4</v>
      </c>
      <c r="C77" s="11">
        <v>52</v>
      </c>
      <c r="D77" s="7">
        <v>2287.4169999999999</v>
      </c>
      <c r="E77" s="7">
        <f t="shared" si="8"/>
        <v>5038.5785227448741</v>
      </c>
      <c r="F77" s="7">
        <f t="shared" si="9"/>
        <v>1.068352899654974</v>
      </c>
      <c r="G77" s="7">
        <f t="shared" si="2"/>
        <v>2767.5631661015118</v>
      </c>
      <c r="H77" s="7">
        <f t="shared" si="3"/>
        <v>3118.1363011224912</v>
      </c>
      <c r="I77" s="7">
        <f t="shared" si="4"/>
        <v>2948.7705197247419</v>
      </c>
      <c r="J77" s="7">
        <f t="shared" si="5"/>
        <v>2948.2652876358034</v>
      </c>
      <c r="K77" s="7">
        <f t="shared" si="6"/>
        <v>0.20990757964180204</v>
      </c>
      <c r="L77" s="7">
        <f t="shared" si="10"/>
        <v>0.45520464203625111</v>
      </c>
    </row>
    <row r="78" spans="2:12" x14ac:dyDescent="0.2">
      <c r="B78" s="7">
        <f t="shared" si="11"/>
        <v>1</v>
      </c>
      <c r="C78" s="11">
        <v>53</v>
      </c>
      <c r="D78" s="7">
        <v>2872.1289980000001</v>
      </c>
      <c r="E78" s="7">
        <f t="shared" si="8"/>
        <v>5360.9171628511804</v>
      </c>
      <c r="F78" s="7">
        <f t="shared" si="9"/>
        <v>1.0639741225925572</v>
      </c>
      <c r="G78" s="7">
        <f t="shared" si="2"/>
        <v>3036.9753856226025</v>
      </c>
      <c r="H78" s="7">
        <f t="shared" si="3"/>
        <v>2834.3941378767845</v>
      </c>
      <c r="I78" s="7">
        <f t="shared" si="4"/>
        <v>2796.7839108894541</v>
      </c>
      <c r="J78" s="7">
        <f t="shared" si="5"/>
        <v>3518.2852066193736</v>
      </c>
      <c r="K78" s="7">
        <f t="shared" si="6"/>
        <v>5.7395189330769175E-2</v>
      </c>
      <c r="L78" s="7">
        <f t="shared" si="10"/>
        <v>0.53599912260122196</v>
      </c>
    </row>
    <row r="79" spans="2:12" x14ac:dyDescent="0.2">
      <c r="B79" s="7">
        <f t="shared" si="11"/>
        <v>2</v>
      </c>
      <c r="C79" s="11">
        <v>54</v>
      </c>
      <c r="D79" s="7">
        <v>3287.0359960000001</v>
      </c>
      <c r="E79" s="7">
        <f t="shared" si="8"/>
        <v>5776.7771507865536</v>
      </c>
      <c r="F79" s="7">
        <f t="shared" si="9"/>
        <v>1.0775725450147042</v>
      </c>
      <c r="G79" s="7">
        <f t="shared" si="2"/>
        <v>2811.2075191868757</v>
      </c>
      <c r="H79" s="7">
        <f t="shared" si="3"/>
        <v>2762.5357667334056</v>
      </c>
      <c r="I79" s="7">
        <f t="shared" si="4"/>
        <v>3460.9583390484709</v>
      </c>
      <c r="J79" s="7">
        <f t="shared" si="5"/>
        <v>3907.8599092906152</v>
      </c>
      <c r="K79" s="7">
        <f t="shared" si="6"/>
        <v>0.14475913175035529</v>
      </c>
      <c r="L79" s="7">
        <f t="shared" si="10"/>
        <v>0.56882100898413468</v>
      </c>
    </row>
    <row r="80" spans="2:12" x14ac:dyDescent="0.2">
      <c r="B80" s="7">
        <f t="shared" si="11"/>
        <v>3</v>
      </c>
      <c r="C80" s="11">
        <v>55</v>
      </c>
      <c r="D80" s="7">
        <v>3240.0499949999999</v>
      </c>
      <c r="E80" s="7">
        <f t="shared" si="8"/>
        <v>6292.3179694953888</v>
      </c>
      <c r="F80" s="7">
        <f t="shared" si="9"/>
        <v>1.0892436743277591</v>
      </c>
      <c r="G80" s="7">
        <f t="shared" si="2"/>
        <v>2833.6017631281966</v>
      </c>
      <c r="H80" s="7">
        <f t="shared" si="3"/>
        <v>3595.362863677824</v>
      </c>
      <c r="I80" s="7">
        <f t="shared" si="4"/>
        <v>4111.5047426008005</v>
      </c>
      <c r="J80" s="7">
        <f t="shared" si="5"/>
        <v>4003.9530985813435</v>
      </c>
      <c r="K80" s="7">
        <f t="shared" si="6"/>
        <v>0.12544504945881346</v>
      </c>
      <c r="L80" s="7">
        <f t="shared" si="10"/>
        <v>0.51406412493806719</v>
      </c>
    </row>
    <row r="81" spans="2:12" x14ac:dyDescent="0.2">
      <c r="B81" s="7">
        <f t="shared" si="11"/>
        <v>4</v>
      </c>
      <c r="C81" s="11">
        <v>56</v>
      </c>
      <c r="D81" s="7">
        <v>3077.4819950000001</v>
      </c>
      <c r="E81" s="7">
        <f t="shared" si="8"/>
        <v>6769.8796104587936</v>
      </c>
      <c r="F81" s="7">
        <f t="shared" si="9"/>
        <v>1.0758959803491468</v>
      </c>
      <c r="G81" s="7">
        <f t="shared" si="2"/>
        <v>3673.6669906156048</v>
      </c>
      <c r="H81" s="7">
        <f t="shared" si="3"/>
        <v>4246.551369881312</v>
      </c>
      <c r="I81" s="7">
        <f t="shared" si="4"/>
        <v>4180.2580986585481</v>
      </c>
      <c r="J81" s="7">
        <f t="shared" si="5"/>
        <v>4026.6923319125694</v>
      </c>
      <c r="K81" s="7">
        <f t="shared" si="6"/>
        <v>0.19372493375565783</v>
      </c>
      <c r="L81" s="7">
        <f t="shared" si="10"/>
        <v>0.45460855166424968</v>
      </c>
    </row>
    <row r="82" spans="2:12" x14ac:dyDescent="0.2">
      <c r="B82" s="7">
        <f t="shared" si="11"/>
        <v>1</v>
      </c>
      <c r="C82" s="11">
        <v>57</v>
      </c>
      <c r="D82" s="7">
        <v>3568.9619980000002</v>
      </c>
      <c r="E82" s="7">
        <f t="shared" si="8"/>
        <v>7207.4694063877605</v>
      </c>
      <c r="F82" s="7">
        <f t="shared" si="9"/>
        <v>1.0646377514975205</v>
      </c>
      <c r="G82" s="7">
        <f t="shared" si="2"/>
        <v>4143.1137677306278</v>
      </c>
      <c r="H82" s="7">
        <f t="shared" si="3"/>
        <v>4028.4577419439574</v>
      </c>
      <c r="I82" s="7">
        <f t="shared" si="4"/>
        <v>3832.9168816016486</v>
      </c>
      <c r="J82" s="7">
        <f t="shared" si="5"/>
        <v>4506.199670359596</v>
      </c>
      <c r="K82" s="7">
        <f t="shared" si="6"/>
        <v>0.16087360135870732</v>
      </c>
      <c r="L82" s="7">
        <f t="shared" si="10"/>
        <v>0.49676197609356498</v>
      </c>
    </row>
    <row r="83" spans="2:12" x14ac:dyDescent="0.2">
      <c r="B83" s="7">
        <f t="shared" si="11"/>
        <v>2</v>
      </c>
      <c r="C83" s="11">
        <v>58</v>
      </c>
      <c r="D83" s="7">
        <v>4151.7219850000001</v>
      </c>
      <c r="E83" s="7">
        <f t="shared" si="8"/>
        <v>7703.7688389926579</v>
      </c>
      <c r="F83" s="7">
        <f t="shared" si="9"/>
        <v>1.068859041172626</v>
      </c>
      <c r="G83" s="7">
        <f t="shared" si="2"/>
        <v>3944.5908804314013</v>
      </c>
      <c r="H83" s="7">
        <f t="shared" si="3"/>
        <v>3713.8480644330002</v>
      </c>
      <c r="I83" s="7">
        <f t="shared" si="4"/>
        <v>4320.527159485704</v>
      </c>
      <c r="J83" s="7">
        <f t="shared" si="5"/>
        <v>5000.9288297770163</v>
      </c>
      <c r="K83" s="7">
        <f t="shared" si="6"/>
        <v>4.9890408200971785E-2</v>
      </c>
      <c r="L83" s="7">
        <f t="shared" si="10"/>
        <v>0.54008288949400973</v>
      </c>
    </row>
    <row r="84" spans="2:12" x14ac:dyDescent="0.2">
      <c r="B84" s="7">
        <f t="shared" si="11"/>
        <v>3</v>
      </c>
      <c r="C84" s="11">
        <v>59</v>
      </c>
      <c r="D84" s="7">
        <v>3997.7899929999999</v>
      </c>
      <c r="E84" s="7">
        <f t="shared" si="8"/>
        <v>8276.5035396486965</v>
      </c>
      <c r="F84" s="7">
        <f t="shared" si="9"/>
        <v>1.0743447412073348</v>
      </c>
      <c r="G84" s="7">
        <f t="shared" si="2"/>
        <v>3743.3572727622727</v>
      </c>
      <c r="H84" s="7">
        <f t="shared" si="3"/>
        <v>4372.1238834589349</v>
      </c>
      <c r="I84" s="7">
        <f t="shared" si="4"/>
        <v>5080.7165523734975</v>
      </c>
      <c r="J84" s="7">
        <f t="shared" si="5"/>
        <v>4869.0151518206048</v>
      </c>
      <c r="K84" s="7">
        <f t="shared" si="6"/>
        <v>6.3643343117880266E-2</v>
      </c>
      <c r="L84" s="7">
        <f t="shared" si="10"/>
        <v>0.48423496208858069</v>
      </c>
    </row>
    <row r="85" spans="2:12" x14ac:dyDescent="0.2">
      <c r="B85" s="7">
        <f t="shared" si="11"/>
        <v>4</v>
      </c>
      <c r="C85" s="11">
        <v>60</v>
      </c>
      <c r="D85" s="7">
        <v>3751.8839950000001</v>
      </c>
      <c r="E85" s="7">
        <f t="shared" si="8"/>
        <v>8790.7007565952044</v>
      </c>
      <c r="F85" s="7">
        <f t="shared" si="9"/>
        <v>1.0621273481589466</v>
      </c>
      <c r="G85" s="7">
        <f t="shared" si="2"/>
        <v>4417.1171072741372</v>
      </c>
      <c r="H85" s="7">
        <f t="shared" si="3"/>
        <v>5159.34593456314</v>
      </c>
      <c r="I85" s="7">
        <f t="shared" si="4"/>
        <v>4969.7441911985861</v>
      </c>
      <c r="J85" s="7">
        <f t="shared" si="5"/>
        <v>4717.8670447509421</v>
      </c>
      <c r="K85" s="7">
        <f t="shared" si="6"/>
        <v>0.17730641809839245</v>
      </c>
      <c r="L85" s="7">
        <f t="shared" si="10"/>
        <v>0.42788212427332878</v>
      </c>
    </row>
    <row r="86" spans="2:12" x14ac:dyDescent="0.2">
      <c r="B86" s="7">
        <f t="shared" si="11"/>
        <v>1</v>
      </c>
      <c r="C86" s="11">
        <v>61</v>
      </c>
      <c r="D86" s="7">
        <v>4362.2149959999997</v>
      </c>
      <c r="E86" s="7">
        <f t="shared" si="8"/>
        <v>9241.7090553643029</v>
      </c>
      <c r="F86" s="7">
        <f t="shared" si="9"/>
        <v>1.0513051588555931</v>
      </c>
      <c r="G86" s="7">
        <f t="shared" si="2"/>
        <v>5042.6695151016447</v>
      </c>
      <c r="H86" s="7">
        <f t="shared" si="3"/>
        <v>4802.1179378276265</v>
      </c>
      <c r="I86" s="7">
        <f t="shared" si="4"/>
        <v>4506.8947284378055</v>
      </c>
      <c r="J86" s="7">
        <f t="shared" si="5"/>
        <v>5291.3763779046476</v>
      </c>
      <c r="K86" s="7">
        <f t="shared" si="6"/>
        <v>0.15598830404406896</v>
      </c>
      <c r="L86" s="7">
        <f t="shared" si="10"/>
        <v>0.47297566015407422</v>
      </c>
    </row>
    <row r="87" spans="2:12" x14ac:dyDescent="0.2">
      <c r="B87" s="7">
        <f t="shared" si="11"/>
        <v>2</v>
      </c>
      <c r="C87" s="11">
        <v>62</v>
      </c>
      <c r="D87" s="7">
        <v>5292.9169920000004</v>
      </c>
      <c r="E87" s="7">
        <f t="shared" si="8"/>
        <v>9807.5711194172782</v>
      </c>
      <c r="F87" s="7">
        <f t="shared" si="9"/>
        <v>1.0612291580121236</v>
      </c>
      <c r="G87" s="7">
        <f t="shared" si="2"/>
        <v>4704.7573586823519</v>
      </c>
      <c r="H87" s="7">
        <f t="shared" si="3"/>
        <v>4370.5292025556319</v>
      </c>
      <c r="I87" s="7">
        <f t="shared" si="4"/>
        <v>5078.9913214909766</v>
      </c>
      <c r="J87" s="7">
        <f t="shared" si="5"/>
        <v>6092.756142235291</v>
      </c>
      <c r="K87" s="7">
        <f t="shared" si="6"/>
        <v>0.11112202103426611</v>
      </c>
      <c r="L87" s="7">
        <f t="shared" si="10"/>
        <v>0.53969242435392573</v>
      </c>
    </row>
    <row r="88" spans="2:12" x14ac:dyDescent="0.2">
      <c r="B88" s="7">
        <f t="shared" si="11"/>
        <v>3</v>
      </c>
      <c r="C88" s="11">
        <v>63</v>
      </c>
      <c r="D88" s="7">
        <v>4921.8309939999999</v>
      </c>
      <c r="E88" s="7">
        <f t="shared" si="8"/>
        <v>10490.739822248568</v>
      </c>
      <c r="F88" s="7">
        <f t="shared" si="9"/>
        <v>1.0696572774760444</v>
      </c>
      <c r="G88" s="7">
        <f t="shared" si="2"/>
        <v>4453.4315687897188</v>
      </c>
      <c r="H88" s="7">
        <f t="shared" si="3"/>
        <v>5224.1857012827759</v>
      </c>
      <c r="I88" s="7">
        <f t="shared" si="4"/>
        <v>6326.0891818475511</v>
      </c>
      <c r="J88" s="7">
        <f t="shared" si="5"/>
        <v>5843.3343226836951</v>
      </c>
      <c r="K88" s="7">
        <f t="shared" si="6"/>
        <v>9.5167718229514073E-2</v>
      </c>
      <c r="L88" s="7">
        <f t="shared" si="10"/>
        <v>0.46974543979650013</v>
      </c>
    </row>
    <row r="89" spans="2:12" x14ac:dyDescent="0.2">
      <c r="B89" s="7">
        <f t="shared" si="11"/>
        <v>4</v>
      </c>
      <c r="C89" s="11">
        <v>64</v>
      </c>
      <c r="D89" s="7">
        <v>4958.5399930000003</v>
      </c>
      <c r="E89" s="7">
        <f t="shared" si="8"/>
        <v>11165.786595996478</v>
      </c>
      <c r="F89" s="7">
        <f t="shared" si="9"/>
        <v>1.0643469178709668</v>
      </c>
      <c r="G89" s="7">
        <f t="shared" si="2"/>
        <v>5307.4945716811217</v>
      </c>
      <c r="H89" s="7">
        <f t="shared" si="3"/>
        <v>6478.011860307156</v>
      </c>
      <c r="I89" s="7">
        <f t="shared" si="4"/>
        <v>6031.1848568945452</v>
      </c>
      <c r="J89" s="7">
        <f t="shared" si="5"/>
        <v>6090.2207461590533</v>
      </c>
      <c r="K89" s="7">
        <f t="shared" si="6"/>
        <v>7.0374460864234739E-2</v>
      </c>
      <c r="L89" s="7">
        <f t="shared" si="10"/>
        <v>0.4434537348499808</v>
      </c>
    </row>
    <row r="90" spans="2:12" x14ac:dyDescent="0.2">
      <c r="B90" s="7">
        <f t="shared" si="11"/>
        <v>1</v>
      </c>
      <c r="C90" s="11">
        <v>65</v>
      </c>
      <c r="D90" s="7">
        <v>5657.2739869999996</v>
      </c>
      <c r="E90" s="7">
        <f t="shared" si="8"/>
        <v>11778.416704733405</v>
      </c>
      <c r="F90" s="7">
        <f t="shared" si="9"/>
        <v>1.054866721969824</v>
      </c>
      <c r="G90" s="7">
        <f t="shared" si="2"/>
        <v>6413.8507842968093</v>
      </c>
      <c r="H90" s="7">
        <f t="shared" si="3"/>
        <v>5941.8038344780925</v>
      </c>
      <c r="I90" s="7">
        <f t="shared" si="4"/>
        <v>5970.1777393195944</v>
      </c>
      <c r="J90" s="7">
        <f t="shared" si="5"/>
        <v>6878.3567703463577</v>
      </c>
      <c r="K90" s="7">
        <f t="shared" si="6"/>
        <v>0.13373522283618711</v>
      </c>
      <c r="L90" s="7">
        <f t="shared" si="10"/>
        <v>0.48002355350211728</v>
      </c>
    </row>
    <row r="91" spans="2:12" x14ac:dyDescent="0.2">
      <c r="B91" s="7">
        <f t="shared" si="11"/>
        <v>2</v>
      </c>
      <c r="C91" s="11">
        <v>66</v>
      </c>
      <c r="D91" s="7">
        <v>6550.2209929999999</v>
      </c>
      <c r="E91" s="7">
        <f t="shared" si="8"/>
        <v>12539.398559650261</v>
      </c>
      <c r="F91" s="7">
        <f t="shared" si="9"/>
        <v>1.0646081620300494</v>
      </c>
      <c r="G91" s="7">
        <f t="shared" si="2"/>
        <v>5836.427291146847</v>
      </c>
      <c r="H91" s="7">
        <f t="shared" si="3"/>
        <v>5812.0643699783132</v>
      </c>
      <c r="I91" s="7">
        <f t="shared" si="4"/>
        <v>6636.5479716581631</v>
      </c>
      <c r="J91" s="7">
        <f t="shared" si="5"/>
        <v>7628.0901304133031</v>
      </c>
      <c r="K91" s="7">
        <f t="shared" si="6"/>
        <v>0.10897246102321741</v>
      </c>
      <c r="L91" s="7">
        <f t="shared" si="10"/>
        <v>0.52304437228906531</v>
      </c>
    </row>
    <row r="92" spans="2:12" x14ac:dyDescent="0.2">
      <c r="B92" s="7">
        <f t="shared" si="11"/>
        <v>3</v>
      </c>
      <c r="C92" s="11">
        <v>67</v>
      </c>
      <c r="D92" s="7">
        <v>6217.0449980000003</v>
      </c>
      <c r="E92" s="7">
        <f t="shared" si="8"/>
        <v>13400.141472274927</v>
      </c>
      <c r="F92" s="7">
        <f t="shared" si="9"/>
        <v>1.0686430779379161</v>
      </c>
      <c r="G92" s="7">
        <f t="shared" si="2"/>
        <v>5919.9060559992395</v>
      </c>
      <c r="H92" s="7">
        <f t="shared" si="3"/>
        <v>6822.1118734560168</v>
      </c>
      <c r="I92" s="7">
        <f t="shared" si="4"/>
        <v>7913.7916914759235</v>
      </c>
      <c r="J92" s="7">
        <f t="shared" si="5"/>
        <v>7476.8925982737755</v>
      </c>
      <c r="K92" s="7">
        <f t="shared" si="6"/>
        <v>4.7794240205169709E-2</v>
      </c>
      <c r="L92" s="7">
        <f t="shared" si="10"/>
        <v>0.46417876636827898</v>
      </c>
    </row>
    <row r="93" spans="2:12" x14ac:dyDescent="0.2">
      <c r="B93" s="7">
        <f t="shared" si="11"/>
        <v>4</v>
      </c>
      <c r="C93" s="11">
        <v>68</v>
      </c>
      <c r="D93" s="7">
        <v>5731.2059939999999</v>
      </c>
      <c r="E93" s="7">
        <f t="shared" si="8"/>
        <v>14140.215591597635</v>
      </c>
      <c r="F93" s="7">
        <f t="shared" si="9"/>
        <v>1.0552288288040788</v>
      </c>
      <c r="G93" s="7">
        <f t="shared" si="2"/>
        <v>6873.9221307196731</v>
      </c>
      <c r="H93" s="7">
        <f t="shared" si="3"/>
        <v>8004.1141026974419</v>
      </c>
      <c r="I93" s="7">
        <f t="shared" si="4"/>
        <v>7590.8897610978265</v>
      </c>
      <c r="J93" s="7">
        <f t="shared" si="5"/>
        <v>7109.113359407299</v>
      </c>
      <c r="K93" s="7">
        <f t="shared" si="6"/>
        <v>0.1993849353724125</v>
      </c>
      <c r="L93" s="7">
        <f t="shared" si="10"/>
        <v>0.40679475804044279</v>
      </c>
    </row>
    <row r="94" spans="2:12" x14ac:dyDescent="0.2">
      <c r="B94" s="7">
        <f t="shared" si="11"/>
        <v>1</v>
      </c>
      <c r="C94" s="11">
        <v>69</v>
      </c>
      <c r="D94" s="7">
        <v>7123.1879879999997</v>
      </c>
      <c r="E94" s="7">
        <f t="shared" si="8"/>
        <v>14822.815691424599</v>
      </c>
      <c r="F94" s="7">
        <f t="shared" si="9"/>
        <v>1.0482736699030655</v>
      </c>
      <c r="G94" s="7">
        <f t="shared" si="2"/>
        <v>7804.4304072117629</v>
      </c>
      <c r="H94" s="7">
        <f t="shared" si="3"/>
        <v>7308.6067766858469</v>
      </c>
      <c r="I94" s="7">
        <f t="shared" si="4"/>
        <v>6758.8268682797516</v>
      </c>
      <c r="J94" s="7">
        <f t="shared" si="5"/>
        <v>8424.9557804997239</v>
      </c>
      <c r="K94" s="7">
        <f t="shared" si="6"/>
        <v>9.5637293352275804E-2</v>
      </c>
      <c r="L94" s="7">
        <f t="shared" si="10"/>
        <v>0.48053498163095215</v>
      </c>
    </row>
    <row r="95" spans="2:12" x14ac:dyDescent="0.2">
      <c r="B95" s="7">
        <f t="shared" si="11"/>
        <v>2</v>
      </c>
      <c r="C95" s="11">
        <v>70</v>
      </c>
      <c r="D95" s="7">
        <v>8139.8119969999998</v>
      </c>
      <c r="E95" s="7">
        <f t="shared" si="8"/>
        <v>15689.202698862813</v>
      </c>
      <c r="F95" s="7">
        <f t="shared" si="9"/>
        <v>1.0584495567828887</v>
      </c>
      <c r="G95" s="7">
        <f t="shared" si="2"/>
        <v>7212.5802125695791</v>
      </c>
      <c r="H95" s="7">
        <f t="shared" si="3"/>
        <v>6626.0607230129472</v>
      </c>
      <c r="I95" s="7">
        <f t="shared" si="4"/>
        <v>8205.0219970700491</v>
      </c>
      <c r="J95" s="7">
        <f t="shared" si="5"/>
        <v>9289.24562313965</v>
      </c>
      <c r="K95" s="7">
        <f t="shared" si="6"/>
        <v>0.11391316958821165</v>
      </c>
      <c r="L95" s="7">
        <f t="shared" si="10"/>
        <v>0.51898048539204433</v>
      </c>
    </row>
    <row r="96" spans="2:12" x14ac:dyDescent="0.2">
      <c r="B96" s="7">
        <f t="shared" si="11"/>
        <v>3</v>
      </c>
      <c r="C96" s="11">
        <v>71</v>
      </c>
      <c r="D96" s="7">
        <v>7698</v>
      </c>
      <c r="E96" s="7">
        <f t="shared" si="8"/>
        <v>16781.208502136666</v>
      </c>
      <c r="F96" s="7">
        <f t="shared" si="9"/>
        <v>1.0696023771401082</v>
      </c>
      <c r="G96" s="7">
        <f t="shared" si="2"/>
        <v>6755.327169542752</v>
      </c>
      <c r="H96" s="7">
        <f t="shared" si="3"/>
        <v>8446.2943698747131</v>
      </c>
      <c r="I96" s="7">
        <f t="shared" si="4"/>
        <v>9655.2249835261973</v>
      </c>
      <c r="J96" s="7">
        <f t="shared" si="5"/>
        <v>9037.2590901135572</v>
      </c>
      <c r="K96" s="7">
        <f t="shared" si="6"/>
        <v>0.12245684989052324</v>
      </c>
      <c r="L96" s="7">
        <f t="shared" si="10"/>
        <v>0.45893924594404389</v>
      </c>
    </row>
    <row r="97" spans="2:12" x14ac:dyDescent="0.2">
      <c r="B97" s="7">
        <f t="shared" si="11"/>
        <v>4</v>
      </c>
      <c r="C97" s="11">
        <v>72</v>
      </c>
      <c r="D97" s="7">
        <v>7258</v>
      </c>
      <c r="E97" s="7">
        <f t="shared" si="8"/>
        <v>17734.380089559902</v>
      </c>
      <c r="F97" s="7">
        <f t="shared" si="9"/>
        <v>1.0567999371023769</v>
      </c>
      <c r="G97" s="7">
        <f t="shared" si="2"/>
        <v>8625.2283457413778</v>
      </c>
      <c r="H97" s="7">
        <f t="shared" si="3"/>
        <v>9963.6618577879362</v>
      </c>
      <c r="I97" s="7">
        <f t="shared" si="4"/>
        <v>9424.2220343817353</v>
      </c>
      <c r="J97" s="7">
        <f t="shared" si="5"/>
        <v>8986.9408039994105</v>
      </c>
      <c r="K97" s="7">
        <f t="shared" si="6"/>
        <v>0.18837535763865773</v>
      </c>
      <c r="L97" s="7">
        <f t="shared" si="10"/>
        <v>0.40916569036025124</v>
      </c>
    </row>
    <row r="98" spans="2:12" x14ac:dyDescent="0.2">
      <c r="B98" s="7">
        <f t="shared" si="11"/>
        <v>1</v>
      </c>
      <c r="C98" s="11">
        <v>73</v>
      </c>
      <c r="D98" s="7">
        <v>8952</v>
      </c>
      <c r="E98" s="7">
        <f t="shared" ref="E98:E125" si="12">alp*(D98/L95)+(1-alp)*(E97*F97)</f>
        <v>18628.995149615868</v>
      </c>
      <c r="F98" s="7">
        <f t="shared" ref="F98:F125" si="13">bet*(E98/E97)+(1-bet)*F97</f>
        <v>1.0504452400105386</v>
      </c>
      <c r="G98" s="7">
        <f t="shared" ref="G98:G125" si="14">(E97*F97)*L95</f>
        <v>9726.5722883318231</v>
      </c>
      <c r="H98" s="7">
        <f t="shared" ref="H98:H125" si="15">E97*(F97)^2*L96</f>
        <v>9089.8510644133021</v>
      </c>
      <c r="I98" s="7">
        <f t="shared" ref="I98:I125" si="16">E97*(F97)^3*L97</f>
        <v>8564.3332563383901</v>
      </c>
      <c r="J98" s="7">
        <f t="shared" ref="J98:J125" si="17">E97*(F97)^4*L98</f>
        <v>10629.61542235968</v>
      </c>
      <c r="K98" s="7">
        <f t="shared" ref="K98:K125" si="18">ABS(D98-G98)/D98</f>
        <v>8.6525054550024919E-2</v>
      </c>
      <c r="L98" s="7">
        <f t="shared" ref="L98:L125" si="19">gam*(D98/E98)+(1-gam)*L94</f>
        <v>0.48054097464210432</v>
      </c>
    </row>
    <row r="99" spans="2:12" x14ac:dyDescent="0.2">
      <c r="B99" s="7">
        <f t="shared" si="11"/>
        <v>2</v>
      </c>
      <c r="C99" s="11">
        <v>74</v>
      </c>
      <c r="D99" s="7">
        <v>10431</v>
      </c>
      <c r="E99" s="7">
        <f t="shared" si="12"/>
        <v>19807.330216269133</v>
      </c>
      <c r="F99" s="7">
        <f t="shared" si="13"/>
        <v>1.0632527442940238</v>
      </c>
      <c r="G99" s="7">
        <f t="shared" si="14"/>
        <v>8980.8624497405963</v>
      </c>
      <c r="H99" s="7">
        <f t="shared" si="15"/>
        <v>8410.7645262690148</v>
      </c>
      <c r="I99" s="7">
        <f t="shared" si="16"/>
        <v>10376.242354190303</v>
      </c>
      <c r="J99" s="7">
        <f t="shared" si="17"/>
        <v>11938.179123517133</v>
      </c>
      <c r="K99" s="7">
        <f t="shared" si="18"/>
        <v>0.13902191067581285</v>
      </c>
      <c r="L99" s="7">
        <f t="shared" si="19"/>
        <v>0.5263262026110298</v>
      </c>
    </row>
    <row r="100" spans="2:12" x14ac:dyDescent="0.2">
      <c r="B100" s="7">
        <f t="shared" si="11"/>
        <v>3</v>
      </c>
      <c r="C100" s="11">
        <v>75</v>
      </c>
      <c r="D100" s="7">
        <v>9877</v>
      </c>
      <c r="E100" s="7">
        <f t="shared" si="12"/>
        <v>21292.703678035887</v>
      </c>
      <c r="F100" s="7">
        <f t="shared" si="13"/>
        <v>1.0749910990299296</v>
      </c>
      <c r="G100" s="7">
        <f t="shared" si="14"/>
        <v>8617.1105395490213</v>
      </c>
      <c r="H100" s="7">
        <f t="shared" si="15"/>
        <v>10760.424173829</v>
      </c>
      <c r="I100" s="7">
        <f t="shared" si="16"/>
        <v>12531.136778054344</v>
      </c>
      <c r="J100" s="7">
        <f t="shared" si="17"/>
        <v>11737.804500197091</v>
      </c>
      <c r="K100" s="7">
        <f t="shared" si="18"/>
        <v>0.12755790831740191</v>
      </c>
      <c r="L100" s="7">
        <f t="shared" si="19"/>
        <v>0.46367628114353615</v>
      </c>
    </row>
    <row r="101" spans="2:12" x14ac:dyDescent="0.2">
      <c r="B101" s="7">
        <f t="shared" si="11"/>
        <v>4</v>
      </c>
      <c r="C101" s="11">
        <v>76</v>
      </c>
      <c r="D101" s="7">
        <v>9174</v>
      </c>
      <c r="E101" s="7">
        <f t="shared" si="12"/>
        <v>22602.646465880578</v>
      </c>
      <c r="F101" s="7">
        <f t="shared" si="13"/>
        <v>1.0615207353491676</v>
      </c>
      <c r="G101" s="7">
        <f t="shared" si="14"/>
        <v>10999.326746701228</v>
      </c>
      <c r="H101" s="7">
        <f t="shared" si="15"/>
        <v>12950.768440811788</v>
      </c>
      <c r="I101" s="7">
        <f t="shared" si="16"/>
        <v>12264.795059985188</v>
      </c>
      <c r="J101" s="7">
        <f t="shared" si="17"/>
        <v>11544.796049151888</v>
      </c>
      <c r="K101" s="7">
        <f t="shared" si="18"/>
        <v>0.19896738028136346</v>
      </c>
      <c r="L101" s="7">
        <f t="shared" si="19"/>
        <v>0.40600930006586478</v>
      </c>
    </row>
    <row r="102" spans="2:12" x14ac:dyDescent="0.2">
      <c r="B102" s="7">
        <f t="shared" si="11"/>
        <v>1</v>
      </c>
      <c r="C102" s="11">
        <v>77</v>
      </c>
      <c r="D102" s="7">
        <v>11112</v>
      </c>
      <c r="E102" s="7">
        <f t="shared" si="12"/>
        <v>23775.65129090373</v>
      </c>
      <c r="F102" s="7">
        <f t="shared" si="13"/>
        <v>1.0518967912360988</v>
      </c>
      <c r="G102" s="7">
        <f t="shared" si="14"/>
        <v>12628.238211256177</v>
      </c>
      <c r="H102" s="7">
        <f t="shared" si="15"/>
        <v>11809.489833658372</v>
      </c>
      <c r="I102" s="7">
        <f t="shared" si="16"/>
        <v>10976.925574383544</v>
      </c>
      <c r="J102" s="7">
        <f t="shared" si="17"/>
        <v>13427.91071900596</v>
      </c>
      <c r="K102" s="7">
        <f t="shared" si="18"/>
        <v>0.13645052297121826</v>
      </c>
      <c r="L102" s="7">
        <f t="shared" si="19"/>
        <v>0.46788080140082783</v>
      </c>
    </row>
    <row r="103" spans="2:12" x14ac:dyDescent="0.2">
      <c r="B103" s="7">
        <f t="shared" si="11"/>
        <v>2</v>
      </c>
      <c r="C103" s="11">
        <v>78</v>
      </c>
      <c r="D103" s="7">
        <v>12619</v>
      </c>
      <c r="E103" s="7">
        <f t="shared" si="12"/>
        <v>25176.072650009195</v>
      </c>
      <c r="F103" s="7">
        <f t="shared" si="13"/>
        <v>1.0589014930430634</v>
      </c>
      <c r="G103" s="7">
        <f t="shared" si="14"/>
        <v>11596.326467462894</v>
      </c>
      <c r="H103" s="7">
        <f t="shared" si="15"/>
        <v>10681.067626288583</v>
      </c>
      <c r="I103" s="7">
        <f t="shared" si="16"/>
        <v>12947.533356046913</v>
      </c>
      <c r="J103" s="7">
        <f t="shared" si="17"/>
        <v>14618.612120693786</v>
      </c>
      <c r="K103" s="7">
        <f t="shared" si="18"/>
        <v>8.1042359342032369E-2</v>
      </c>
      <c r="L103" s="7">
        <f t="shared" si="19"/>
        <v>0.50220519309772416</v>
      </c>
    </row>
    <row r="104" spans="2:12" x14ac:dyDescent="0.2">
      <c r="B104" s="7">
        <f t="shared" si="11"/>
        <v>3</v>
      </c>
      <c r="C104" s="11">
        <v>79</v>
      </c>
      <c r="D104" s="7">
        <v>11544</v>
      </c>
      <c r="E104" s="7">
        <f t="shared" si="12"/>
        <v>26792.924090768163</v>
      </c>
      <c r="F104" s="7">
        <f t="shared" si="13"/>
        <v>1.0642217498827553</v>
      </c>
      <c r="G104" s="7">
        <f t="shared" si="14"/>
        <v>10823.794183008906</v>
      </c>
      <c r="H104" s="7">
        <f t="shared" si="15"/>
        <v>13207.91695302775</v>
      </c>
      <c r="I104" s="7">
        <f t="shared" si="16"/>
        <v>15011.906969386926</v>
      </c>
      <c r="J104" s="7">
        <f t="shared" si="17"/>
        <v>13678.233778611202</v>
      </c>
      <c r="K104" s="7">
        <f t="shared" si="18"/>
        <v>6.2387891284744826E-2</v>
      </c>
      <c r="L104" s="7">
        <f t="shared" si="19"/>
        <v>0.43213535194410635</v>
      </c>
    </row>
    <row r="105" spans="2:12" x14ac:dyDescent="0.2">
      <c r="B105" s="7">
        <f t="shared" si="11"/>
        <v>4</v>
      </c>
      <c r="C105" s="11">
        <v>80</v>
      </c>
      <c r="D105" s="7">
        <v>10463</v>
      </c>
      <c r="E105" s="7">
        <f t="shared" si="12"/>
        <v>28049.149411462717</v>
      </c>
      <c r="F105" s="7">
        <f t="shared" si="13"/>
        <v>1.0468864583962076</v>
      </c>
      <c r="G105" s="7">
        <f t="shared" si="14"/>
        <v>13340.97189557073</v>
      </c>
      <c r="H105" s="7">
        <f t="shared" si="15"/>
        <v>15239.319485415142</v>
      </c>
      <c r="I105" s="7">
        <f t="shared" si="16"/>
        <v>13955.207600650005</v>
      </c>
      <c r="J105" s="7">
        <f t="shared" si="17"/>
        <v>12863.971433241233</v>
      </c>
      <c r="K105" s="7">
        <f t="shared" si="18"/>
        <v>0.27506182696843451</v>
      </c>
      <c r="L105" s="7">
        <f t="shared" si="19"/>
        <v>0.37430569189032192</v>
      </c>
    </row>
    <row r="106" spans="2:12" x14ac:dyDescent="0.2">
      <c r="B106" s="7">
        <f t="shared" si="11"/>
        <v>1</v>
      </c>
      <c r="C106" s="11">
        <v>81</v>
      </c>
      <c r="D106" s="7">
        <v>12200</v>
      </c>
      <c r="E106" s="7">
        <f t="shared" si="12"/>
        <v>28981.336093724454</v>
      </c>
      <c r="F106" s="7">
        <f t="shared" si="13"/>
        <v>1.0332340445903427</v>
      </c>
      <c r="G106" s="7">
        <f t="shared" si="14"/>
        <v>14746.891240058656</v>
      </c>
      <c r="H106" s="7">
        <f t="shared" si="15"/>
        <v>13284.299444224935</v>
      </c>
      <c r="I106" s="7">
        <f t="shared" si="16"/>
        <v>12046.055885901085</v>
      </c>
      <c r="J106" s="7">
        <f t="shared" si="17"/>
        <v>14244.151639492378</v>
      </c>
      <c r="K106" s="7">
        <f t="shared" si="18"/>
        <v>0.20876157705398821</v>
      </c>
      <c r="L106" s="7">
        <f t="shared" si="19"/>
        <v>0.42278401993250775</v>
      </c>
    </row>
    <row r="107" spans="2:12" x14ac:dyDescent="0.2">
      <c r="B107" s="7">
        <f t="shared" si="11"/>
        <v>2</v>
      </c>
      <c r="C107" s="11">
        <v>82</v>
      </c>
      <c r="D107" s="7">
        <v>14576</v>
      </c>
      <c r="E107" s="7">
        <f t="shared" si="12"/>
        <v>30230.356028953585</v>
      </c>
      <c r="F107" s="7">
        <f t="shared" si="13"/>
        <v>1.0430973896852047</v>
      </c>
      <c r="G107" s="7">
        <f t="shared" si="14"/>
        <v>12940.078390123637</v>
      </c>
      <c r="H107" s="7">
        <f t="shared" si="15"/>
        <v>11580.898352223614</v>
      </c>
      <c r="I107" s="7">
        <f t="shared" si="16"/>
        <v>13515.530279063743</v>
      </c>
      <c r="J107" s="7">
        <f t="shared" si="17"/>
        <v>15951.78473334209</v>
      </c>
      <c r="K107" s="7">
        <f t="shared" si="18"/>
        <v>0.1122339194481588</v>
      </c>
      <c r="L107" s="7">
        <f t="shared" si="19"/>
        <v>0.48294319031180721</v>
      </c>
    </row>
    <row r="108" spans="2:12" x14ac:dyDescent="0.2">
      <c r="B108" s="7">
        <f t="shared" si="11"/>
        <v>3</v>
      </c>
      <c r="C108" s="11">
        <v>83</v>
      </c>
      <c r="D108" s="7">
        <v>13289</v>
      </c>
      <c r="E108" s="7">
        <f t="shared" si="12"/>
        <v>31832.966568284108</v>
      </c>
      <c r="F108" s="7">
        <f t="shared" si="13"/>
        <v>1.0530132869687541</v>
      </c>
      <c r="G108" s="7">
        <f t="shared" si="14"/>
        <v>11803.058288368808</v>
      </c>
      <c r="H108" s="7">
        <f t="shared" si="15"/>
        <v>13906.298361321331</v>
      </c>
      <c r="I108" s="7">
        <f t="shared" si="16"/>
        <v>16569.67096758552</v>
      </c>
      <c r="J108" s="7">
        <f t="shared" si="17"/>
        <v>14960.661199340679</v>
      </c>
      <c r="K108" s="7">
        <f t="shared" si="18"/>
        <v>0.11181742129815581</v>
      </c>
      <c r="L108" s="7">
        <f t="shared" si="19"/>
        <v>0.41803061746091807</v>
      </c>
    </row>
    <row r="109" spans="2:12" x14ac:dyDescent="0.2">
      <c r="B109" s="7">
        <f t="shared" si="11"/>
        <v>4</v>
      </c>
      <c r="C109" s="11">
        <v>84</v>
      </c>
      <c r="D109" s="7">
        <v>13488</v>
      </c>
      <c r="E109" s="7">
        <f t="shared" si="12"/>
        <v>33398.383797920222</v>
      </c>
      <c r="F109" s="7">
        <f t="shared" si="13"/>
        <v>1.0491759769319073</v>
      </c>
      <c r="G109" s="7">
        <f t="shared" si="14"/>
        <v>14171.947281703126</v>
      </c>
      <c r="H109" s="7">
        <f t="shared" si="15"/>
        <v>17046.721353232511</v>
      </c>
      <c r="I109" s="7">
        <f t="shared" si="16"/>
        <v>15537.700943172962</v>
      </c>
      <c r="J109" s="7">
        <f t="shared" si="17"/>
        <v>15761.518955301864</v>
      </c>
      <c r="K109" s="7">
        <f t="shared" si="18"/>
        <v>5.0707835238962454E-2</v>
      </c>
      <c r="L109" s="7">
        <f t="shared" si="19"/>
        <v>0.40270363594678521</v>
      </c>
    </row>
    <row r="110" spans="2:12" x14ac:dyDescent="0.2">
      <c r="B110" s="7">
        <f t="shared" si="11"/>
        <v>1</v>
      </c>
      <c r="C110" s="11">
        <v>85</v>
      </c>
      <c r="D110" s="7">
        <v>14282</v>
      </c>
      <c r="E110" s="7">
        <f t="shared" si="12"/>
        <v>34627.90169545824</v>
      </c>
      <c r="F110" s="7">
        <f t="shared" si="13"/>
        <v>1.036813694488252</v>
      </c>
      <c r="G110" s="7">
        <f t="shared" si="14"/>
        <v>16922.707025533102</v>
      </c>
      <c r="H110" s="7">
        <f t="shared" si="15"/>
        <v>15368.455311684562</v>
      </c>
      <c r="I110" s="7">
        <f t="shared" si="16"/>
        <v>15533.024089394561</v>
      </c>
      <c r="J110" s="7">
        <f t="shared" si="17"/>
        <v>16707.238161871181</v>
      </c>
      <c r="K110" s="7">
        <f t="shared" si="18"/>
        <v>0.18489756515425723</v>
      </c>
      <c r="L110" s="7">
        <f t="shared" si="19"/>
        <v>0.41284388912845954</v>
      </c>
    </row>
    <row r="111" spans="2:12" x14ac:dyDescent="0.2">
      <c r="B111" s="7">
        <f t="shared" si="11"/>
        <v>2</v>
      </c>
      <c r="C111" s="11">
        <v>86</v>
      </c>
      <c r="D111" s="7">
        <v>16277</v>
      </c>
      <c r="E111" s="7">
        <f t="shared" si="12"/>
        <v>36131.827220793006</v>
      </c>
      <c r="F111" s="7">
        <f t="shared" si="13"/>
        <v>1.0434310325402136</v>
      </c>
      <c r="G111" s="7">
        <f t="shared" si="14"/>
        <v>15008.420613088112</v>
      </c>
      <c r="H111" s="7">
        <f t="shared" si="15"/>
        <v>14990.398439661076</v>
      </c>
      <c r="I111" s="7">
        <f t="shared" si="16"/>
        <v>15933.611031188899</v>
      </c>
      <c r="J111" s="7">
        <f t="shared" si="17"/>
        <v>18077.056619180563</v>
      </c>
      <c r="K111" s="7">
        <f t="shared" si="18"/>
        <v>7.7936928605510103E-2</v>
      </c>
      <c r="L111" s="7">
        <f t="shared" si="19"/>
        <v>0.45175050114717852</v>
      </c>
    </row>
    <row r="112" spans="2:12" x14ac:dyDescent="0.2">
      <c r="B112" s="7">
        <f t="shared" si="11"/>
        <v>3</v>
      </c>
      <c r="C112" s="11">
        <v>87</v>
      </c>
      <c r="D112" s="7">
        <v>14475</v>
      </c>
      <c r="E112" s="7">
        <f t="shared" si="12"/>
        <v>37568.436176278803</v>
      </c>
      <c r="F112" s="7">
        <f t="shared" si="13"/>
        <v>1.0397602077167873</v>
      </c>
      <c r="G112" s="7">
        <f t="shared" si="14"/>
        <v>15182.357881324444</v>
      </c>
      <c r="H112" s="7">
        <f t="shared" si="15"/>
        <v>16240.645367280096</v>
      </c>
      <c r="I112" s="7">
        <f t="shared" si="16"/>
        <v>18542.992149166075</v>
      </c>
      <c r="J112" s="7">
        <f t="shared" si="17"/>
        <v>16556.628576723873</v>
      </c>
      <c r="K112" s="7">
        <f t="shared" si="18"/>
        <v>4.8867556568182653E-2</v>
      </c>
      <c r="L112" s="7">
        <f t="shared" si="19"/>
        <v>0.3865689661728598</v>
      </c>
    </row>
    <row r="113" spans="2:12" x14ac:dyDescent="0.2">
      <c r="B113" s="7">
        <f t="shared" si="11"/>
        <v>4</v>
      </c>
      <c r="C113" s="11">
        <v>88</v>
      </c>
      <c r="D113" s="7">
        <v>13213</v>
      </c>
      <c r="E113" s="7">
        <f t="shared" si="12"/>
        <v>38529.271473118366</v>
      </c>
      <c r="F113" s="7">
        <f t="shared" si="13"/>
        <v>1.0255756000151597</v>
      </c>
      <c r="G113" s="7">
        <f t="shared" si="14"/>
        <v>16126.576117303402</v>
      </c>
      <c r="H113" s="7">
        <f t="shared" si="15"/>
        <v>18347.975261099025</v>
      </c>
      <c r="I113" s="7">
        <f t="shared" si="16"/>
        <v>16324.868116025964</v>
      </c>
      <c r="J113" s="7">
        <f t="shared" si="17"/>
        <v>15159.965804898802</v>
      </c>
      <c r="K113" s="7">
        <f t="shared" si="18"/>
        <v>0.22050829617069573</v>
      </c>
      <c r="L113" s="7">
        <f t="shared" si="19"/>
        <v>0.34525687350523521</v>
      </c>
    </row>
    <row r="114" spans="2:12" x14ac:dyDescent="0.2">
      <c r="B114" s="7">
        <f t="shared" si="11"/>
        <v>1</v>
      </c>
      <c r="C114" s="11">
        <v>89</v>
      </c>
      <c r="D114" s="7">
        <v>15104</v>
      </c>
      <c r="E114" s="7">
        <f t="shared" si="12"/>
        <v>39055.562340793193</v>
      </c>
      <c r="F114" s="7">
        <f t="shared" si="13"/>
        <v>1.0136595073707018</v>
      </c>
      <c r="G114" s="7">
        <f t="shared" si="14"/>
        <v>17850.776813047487</v>
      </c>
      <c r="H114" s="7">
        <f t="shared" si="15"/>
        <v>15665.820378314027</v>
      </c>
      <c r="I114" s="7">
        <f t="shared" si="16"/>
        <v>14349.480223574488</v>
      </c>
      <c r="J114" s="7">
        <f t="shared" si="17"/>
        <v>16527.559398656955</v>
      </c>
      <c r="K114" s="7">
        <f t="shared" si="18"/>
        <v>0.18185757501638553</v>
      </c>
      <c r="L114" s="7">
        <f t="shared" si="19"/>
        <v>0.3877458963855413</v>
      </c>
    </row>
    <row r="115" spans="2:12" x14ac:dyDescent="0.2">
      <c r="B115" s="7">
        <f t="shared" si="11"/>
        <v>2</v>
      </c>
      <c r="C115" s="11">
        <v>90</v>
      </c>
      <c r="D115" s="7">
        <v>17989</v>
      </c>
      <c r="E115" s="7">
        <f t="shared" si="12"/>
        <v>40113.528462592483</v>
      </c>
      <c r="F115" s="7">
        <f t="shared" si="13"/>
        <v>1.0270887437893643</v>
      </c>
      <c r="G115" s="7">
        <f t="shared" si="14"/>
        <v>15303.895069588145</v>
      </c>
      <c r="H115" s="7">
        <f t="shared" si="15"/>
        <v>13855.092353304739</v>
      </c>
      <c r="I115" s="7">
        <f t="shared" si="16"/>
        <v>15772.712960950972</v>
      </c>
      <c r="J115" s="7">
        <f t="shared" si="17"/>
        <v>18496.585345417738</v>
      </c>
      <c r="K115" s="7">
        <f t="shared" si="18"/>
        <v>0.1492637128473987</v>
      </c>
      <c r="L115" s="7">
        <f t="shared" si="19"/>
        <v>0.44858037841850973</v>
      </c>
    </row>
    <row r="116" spans="2:12" x14ac:dyDescent="0.2">
      <c r="B116" s="7">
        <f t="shared" si="11"/>
        <v>3</v>
      </c>
      <c r="C116" s="11">
        <v>91</v>
      </c>
      <c r="D116" s="7">
        <v>16598</v>
      </c>
      <c r="E116" s="7">
        <f t="shared" si="12"/>
        <v>41719.218763708574</v>
      </c>
      <c r="F116" s="7">
        <f t="shared" si="13"/>
        <v>1.0400286477569147</v>
      </c>
      <c r="G116" s="7">
        <f t="shared" si="14"/>
        <v>14224.636205233614</v>
      </c>
      <c r="H116" s="7">
        <f t="shared" si="15"/>
        <v>16407.938314108269</v>
      </c>
      <c r="I116" s="7">
        <f t="shared" si="16"/>
        <v>19496.427854815742</v>
      </c>
      <c r="J116" s="7">
        <f t="shared" si="17"/>
        <v>17740.403517752584</v>
      </c>
      <c r="K116" s="7">
        <f t="shared" si="18"/>
        <v>0.14299095040163795</v>
      </c>
      <c r="L116" s="7">
        <f t="shared" si="19"/>
        <v>0.39741179281354938</v>
      </c>
    </row>
    <row r="117" spans="2:12" x14ac:dyDescent="0.2">
      <c r="B117" s="7">
        <f t="shared" si="11"/>
        <v>4</v>
      </c>
      <c r="C117" s="11">
        <v>92</v>
      </c>
      <c r="D117" s="7">
        <v>15125</v>
      </c>
      <c r="E117" s="7">
        <f t="shared" si="12"/>
        <v>43058.32564877547</v>
      </c>
      <c r="F117" s="7">
        <f t="shared" si="13"/>
        <v>1.0320980815257208</v>
      </c>
      <c r="G117" s="7">
        <f t="shared" si="14"/>
        <v>16823.977530255899</v>
      </c>
      <c r="H117" s="7">
        <f t="shared" si="15"/>
        <v>20242.6350102178</v>
      </c>
      <c r="I117" s="7">
        <f t="shared" si="16"/>
        <v>18651.459603567706</v>
      </c>
      <c r="J117" s="7">
        <f t="shared" si="17"/>
        <v>17134.313713759297</v>
      </c>
      <c r="K117" s="7">
        <f t="shared" si="18"/>
        <v>0.11232909290948094</v>
      </c>
      <c r="L117" s="7">
        <f t="shared" si="19"/>
        <v>0.35103412562906605</v>
      </c>
    </row>
    <row r="118" spans="2:12" x14ac:dyDescent="0.2">
      <c r="B118" s="7">
        <f t="shared" si="11"/>
        <v>1</v>
      </c>
      <c r="C118" s="11">
        <v>93</v>
      </c>
      <c r="D118" s="7">
        <v>17550</v>
      </c>
      <c r="E118" s="7">
        <f t="shared" si="12"/>
        <v>44038.933414513122</v>
      </c>
      <c r="F118" s="7">
        <f t="shared" si="13"/>
        <v>1.0227739409501526</v>
      </c>
      <c r="G118" s="7">
        <f t="shared" si="14"/>
        <v>19935.098310470581</v>
      </c>
      <c r="H118" s="7">
        <f t="shared" si="15"/>
        <v>18228.033991860633</v>
      </c>
      <c r="I118" s="7">
        <f t="shared" si="16"/>
        <v>16617.641618586036</v>
      </c>
      <c r="J118" s="7">
        <f t="shared" si="17"/>
        <v>19450.249830376186</v>
      </c>
      <c r="K118" s="7">
        <f t="shared" si="18"/>
        <v>0.13590303763365133</v>
      </c>
      <c r="L118" s="7">
        <f t="shared" si="19"/>
        <v>0.39809265334922289</v>
      </c>
    </row>
    <row r="119" spans="2:12" x14ac:dyDescent="0.2">
      <c r="B119" s="7">
        <f t="shared" si="11"/>
        <v>2</v>
      </c>
      <c r="C119" s="11">
        <v>94</v>
      </c>
      <c r="D119" s="7">
        <v>19960</v>
      </c>
      <c r="E119" s="7">
        <f t="shared" si="12"/>
        <v>45433.245897259738</v>
      </c>
      <c r="F119" s="7">
        <f t="shared" si="13"/>
        <v>1.031660904900279</v>
      </c>
      <c r="G119" s="7">
        <f t="shared" si="14"/>
        <v>17900.171692799719</v>
      </c>
      <c r="H119" s="7">
        <f t="shared" si="15"/>
        <v>16171.318799849298</v>
      </c>
      <c r="I119" s="7">
        <f t="shared" si="16"/>
        <v>18756.850533123292</v>
      </c>
      <c r="J119" s="7">
        <f t="shared" si="17"/>
        <v>21188.371098102871</v>
      </c>
      <c r="K119" s="7">
        <f t="shared" si="18"/>
        <v>0.10319781098197803</v>
      </c>
      <c r="L119" s="7">
        <f t="shared" si="19"/>
        <v>0.43968551828712538</v>
      </c>
    </row>
    <row r="120" spans="2:12" x14ac:dyDescent="0.2">
      <c r="B120" s="7">
        <f t="shared" si="11"/>
        <v>3</v>
      </c>
      <c r="C120" s="11">
        <v>95</v>
      </c>
      <c r="D120" s="7">
        <v>18772</v>
      </c>
      <c r="E120" s="7">
        <f t="shared" si="12"/>
        <v>47370.410111005905</v>
      </c>
      <c r="F120" s="7">
        <f t="shared" si="13"/>
        <v>1.0426375922628721</v>
      </c>
      <c r="G120" s="7">
        <f t="shared" si="14"/>
        <v>16453.567481168167</v>
      </c>
      <c r="H120" s="7">
        <f t="shared" si="15"/>
        <v>19250.050559421939</v>
      </c>
      <c r="I120" s="7">
        <f t="shared" si="16"/>
        <v>21934.454917000097</v>
      </c>
      <c r="J120" s="7">
        <f t="shared" si="17"/>
        <v>20397.324787340454</v>
      </c>
      <c r="K120" s="7">
        <f t="shared" si="18"/>
        <v>0.12350482201320225</v>
      </c>
      <c r="L120" s="7">
        <f t="shared" si="19"/>
        <v>0.39632507764780567</v>
      </c>
    </row>
    <row r="121" spans="2:12" x14ac:dyDescent="0.2">
      <c r="B121" s="7">
        <f t="shared" si="11"/>
        <v>4</v>
      </c>
      <c r="C121" s="11">
        <v>96</v>
      </c>
      <c r="D121" s="7">
        <v>16812</v>
      </c>
      <c r="E121" s="7">
        <f t="shared" si="12"/>
        <v>48849.615322285128</v>
      </c>
      <c r="F121" s="7">
        <f t="shared" si="13"/>
        <v>1.03122635433835</v>
      </c>
      <c r="G121" s="7">
        <f t="shared" si="14"/>
        <v>19661.86396107325</v>
      </c>
      <c r="H121" s="7">
        <f t="shared" si="15"/>
        <v>22642.066681031552</v>
      </c>
      <c r="I121" s="7">
        <f t="shared" si="16"/>
        <v>21279.373432503708</v>
      </c>
      <c r="J121" s="7">
        <f t="shared" si="17"/>
        <v>19281.284431541437</v>
      </c>
      <c r="K121" s="7">
        <f t="shared" si="18"/>
        <v>0.16951367838884426</v>
      </c>
      <c r="L121" s="7">
        <f t="shared" si="19"/>
        <v>0.34442550132069472</v>
      </c>
    </row>
    <row r="122" spans="2:12" x14ac:dyDescent="0.2">
      <c r="B122" s="7">
        <f t="shared" si="11"/>
        <v>1</v>
      </c>
      <c r="C122" s="11">
        <v>97</v>
      </c>
      <c r="D122" s="7">
        <v>18973</v>
      </c>
      <c r="E122" s="7">
        <f t="shared" si="12"/>
        <v>49829.553721791359</v>
      </c>
      <c r="F122" s="7">
        <f t="shared" si="13"/>
        <v>1.0200603094423792</v>
      </c>
      <c r="G122" s="7">
        <f t="shared" si="14"/>
        <v>22149.162696980406</v>
      </c>
      <c r="H122" s="7">
        <f t="shared" si="15"/>
        <v>20588.310453261278</v>
      </c>
      <c r="I122" s="7">
        <f t="shared" si="16"/>
        <v>18450.938346739506</v>
      </c>
      <c r="J122" s="7">
        <f t="shared" si="17"/>
        <v>21071.423907259817</v>
      </c>
      <c r="K122" s="7">
        <f t="shared" si="18"/>
        <v>0.16740434812525196</v>
      </c>
      <c r="L122" s="7">
        <f t="shared" si="19"/>
        <v>0.38143164618304393</v>
      </c>
    </row>
    <row r="123" spans="2:12" x14ac:dyDescent="0.2">
      <c r="B123" s="7">
        <f t="shared" si="11"/>
        <v>2</v>
      </c>
      <c r="C123" s="11">
        <v>98</v>
      </c>
      <c r="D123" s="7">
        <v>22305</v>
      </c>
      <c r="E123" s="7">
        <f t="shared" si="12"/>
        <v>51240.7059664306</v>
      </c>
      <c r="F123" s="7">
        <f t="shared" si="13"/>
        <v>1.0283195842474928</v>
      </c>
      <c r="G123" s="7">
        <f t="shared" si="14"/>
        <v>20144.866816093487</v>
      </c>
      <c r="H123" s="7">
        <f t="shared" si="15"/>
        <v>17858.048404629364</v>
      </c>
      <c r="I123" s="7">
        <f t="shared" si="16"/>
        <v>20173.500728768715</v>
      </c>
      <c r="J123" s="7">
        <f t="shared" si="17"/>
        <v>23493.492597646335</v>
      </c>
      <c r="K123" s="7">
        <f t="shared" si="18"/>
        <v>9.6845244739139802E-2</v>
      </c>
      <c r="L123" s="7">
        <f t="shared" si="19"/>
        <v>0.43546894503859079</v>
      </c>
    </row>
    <row r="124" spans="2:12" x14ac:dyDescent="0.2">
      <c r="B124" s="7">
        <f t="shared" si="11"/>
        <v>3</v>
      </c>
      <c r="C124" s="11">
        <v>99</v>
      </c>
      <c r="D124" s="7">
        <v>20744</v>
      </c>
      <c r="E124" s="7">
        <f t="shared" si="12"/>
        <v>53260.859404951894</v>
      </c>
      <c r="F124" s="7">
        <f t="shared" si="13"/>
        <v>1.0394247776337189</v>
      </c>
      <c r="G124" s="7">
        <f t="shared" si="14"/>
        <v>18148.407020465405</v>
      </c>
      <c r="H124" s="7">
        <f t="shared" si="15"/>
        <v>20667.504496971487</v>
      </c>
      <c r="I124" s="7">
        <f t="shared" si="16"/>
        <v>24263.676932346836</v>
      </c>
      <c r="J124" s="7">
        <f t="shared" si="17"/>
        <v>22331.012978315372</v>
      </c>
      <c r="K124" s="7">
        <f t="shared" si="18"/>
        <v>0.12512499901343013</v>
      </c>
      <c r="L124" s="7">
        <f t="shared" si="19"/>
        <v>0.38974530429965359</v>
      </c>
    </row>
    <row r="125" spans="2:12" x14ac:dyDescent="0.2">
      <c r="B125" s="7">
        <f t="shared" si="11"/>
        <v>4</v>
      </c>
      <c r="C125" s="11">
        <v>100</v>
      </c>
      <c r="D125" s="7">
        <v>19489</v>
      </c>
      <c r="E125" s="7">
        <f t="shared" si="12"/>
        <v>55038.511065530132</v>
      </c>
      <c r="F125" s="7">
        <f t="shared" si="13"/>
        <v>1.0333763232594959</v>
      </c>
      <c r="G125" s="7">
        <f t="shared" si="14"/>
        <v>21116.30651176177</v>
      </c>
      <c r="H125" s="7">
        <f t="shared" si="15"/>
        <v>25058.293378169587</v>
      </c>
      <c r="I125" s="7">
        <f t="shared" si="16"/>
        <v>23311.394661935243</v>
      </c>
      <c r="J125" s="7">
        <f t="shared" si="17"/>
        <v>21990.851973273326</v>
      </c>
      <c r="K125" s="7">
        <f t="shared" si="18"/>
        <v>8.3498717828609459E-2</v>
      </c>
      <c r="L125" s="7">
        <f t="shared" si="19"/>
        <v>0.35372163547725638</v>
      </c>
    </row>
    <row r="126" spans="2:12" x14ac:dyDescent="0.2">
      <c r="C126" s="11"/>
    </row>
    <row r="127" spans="2:12" x14ac:dyDescent="0.2">
      <c r="C127" s="11"/>
    </row>
    <row r="128" spans="2:12" x14ac:dyDescent="0.2">
      <c r="C128" s="11"/>
    </row>
    <row r="129" spans="3:3" x14ac:dyDescent="0.2">
      <c r="C129" s="11"/>
    </row>
    <row r="130" spans="3:3" x14ac:dyDescent="0.2">
      <c r="C130" s="8"/>
    </row>
    <row r="131" spans="3:3" x14ac:dyDescent="0.2">
      <c r="C131" s="8"/>
    </row>
  </sheetData>
  <printOptions headings="1" gridLines="1" gridLinesSet="0"/>
  <pageMargins left="0.75" right="0.75" top="1" bottom="1" header="0.5" footer="0.5"/>
  <pageSetup scale="42"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7C06C-66D8-4656-8EE7-FF75535EBFF4}">
  <sheetPr codeName="Sheet4">
    <pageSetUpPr fitToPage="1"/>
  </sheetPr>
  <dimension ref="B1:N131"/>
  <sheetViews>
    <sheetView tabSelected="1" topLeftCell="B20" workbookViewId="0">
      <selection activeCell="J34" sqref="J34"/>
    </sheetView>
  </sheetViews>
  <sheetFormatPr defaultRowHeight="12.75" x14ac:dyDescent="0.2"/>
  <cols>
    <col min="1" max="10" width="9.140625" style="7"/>
    <col min="11" max="11" width="13" style="7" customWidth="1"/>
    <col min="12" max="12" width="9.140625" style="7"/>
    <col min="13" max="13" width="11" style="7" customWidth="1"/>
    <col min="14" max="16384" width="9.140625" style="7"/>
  </cols>
  <sheetData>
    <row r="1" spans="3:14" x14ac:dyDescent="0.2">
      <c r="C1" s="7" t="s">
        <v>0</v>
      </c>
      <c r="D1" s="7" t="s">
        <v>1</v>
      </c>
      <c r="K1" s="7" t="s">
        <v>5</v>
      </c>
      <c r="M1" s="7" t="s">
        <v>21</v>
      </c>
      <c r="N1" s="7">
        <f>AVERAGE(D26:D29)</f>
        <v>12.885499981999999</v>
      </c>
    </row>
    <row r="2" spans="3:14" x14ac:dyDescent="0.2">
      <c r="C2" s="8"/>
      <c r="M2" s="7" t="s">
        <v>22</v>
      </c>
      <c r="N2" s="7">
        <f>AVERAGE(D30:D33)</f>
        <v>29.4114999775</v>
      </c>
    </row>
    <row r="3" spans="3:14" x14ac:dyDescent="0.2">
      <c r="C3" s="8"/>
      <c r="M3" s="7" t="s">
        <v>4</v>
      </c>
      <c r="N3" s="7">
        <f>(N2/N1)^(1/4)</f>
        <v>1.2291474226161005</v>
      </c>
    </row>
    <row r="4" spans="3:14" x14ac:dyDescent="0.2">
      <c r="C4" s="8"/>
    </row>
    <row r="5" spans="3:14" x14ac:dyDescent="0.2">
      <c r="C5" s="8"/>
    </row>
    <row r="6" spans="3:14" x14ac:dyDescent="0.2">
      <c r="C6" s="8"/>
    </row>
    <row r="7" spans="3:14" x14ac:dyDescent="0.2">
      <c r="C7" s="8"/>
    </row>
    <row r="8" spans="3:14" x14ac:dyDescent="0.2">
      <c r="C8" s="8"/>
    </row>
    <row r="9" spans="3:14" x14ac:dyDescent="0.2">
      <c r="C9" s="8"/>
    </row>
    <row r="10" spans="3:14" x14ac:dyDescent="0.2">
      <c r="C10" s="8"/>
      <c r="K10" s="7" t="s">
        <v>7</v>
      </c>
      <c r="L10" s="7" t="s">
        <v>8</v>
      </c>
      <c r="M10" s="7" t="s">
        <v>9</v>
      </c>
    </row>
    <row r="11" spans="3:14" x14ac:dyDescent="0.2">
      <c r="C11" s="8"/>
      <c r="K11" s="7">
        <v>7.211208052197092E-2</v>
      </c>
      <c r="L11" s="7">
        <v>1</v>
      </c>
      <c r="M11" s="7">
        <v>0.97691333703471139</v>
      </c>
    </row>
    <row r="12" spans="3:14" x14ac:dyDescent="0.2">
      <c r="C12" s="9"/>
    </row>
    <row r="13" spans="3:14" x14ac:dyDescent="0.2">
      <c r="C13" s="9"/>
    </row>
    <row r="14" spans="3:14" x14ac:dyDescent="0.2">
      <c r="C14" s="9"/>
    </row>
    <row r="15" spans="3:14" x14ac:dyDescent="0.2">
      <c r="C15" s="9"/>
    </row>
    <row r="16" spans="3:14" x14ac:dyDescent="0.2">
      <c r="C16" s="9"/>
    </row>
    <row r="17" spans="2:11" x14ac:dyDescent="0.2">
      <c r="C17" s="9"/>
    </row>
    <row r="18" spans="2:11" x14ac:dyDescent="0.2">
      <c r="C18" s="8"/>
    </row>
    <row r="19" spans="2:11" x14ac:dyDescent="0.2">
      <c r="C19" s="8"/>
    </row>
    <row r="20" spans="2:11" x14ac:dyDescent="0.2">
      <c r="C20" s="8"/>
    </row>
    <row r="21" spans="2:11" x14ac:dyDescent="0.2">
      <c r="C21" s="8"/>
      <c r="G21" s="7" t="s">
        <v>11</v>
      </c>
      <c r="J21" s="7">
        <f>AVERAGE(J34:J129)</f>
        <v>0.12473552699801807</v>
      </c>
      <c r="K21" s="7" t="s">
        <v>19</v>
      </c>
    </row>
    <row r="22" spans="2:11" x14ac:dyDescent="0.2">
      <c r="C22" s="8"/>
    </row>
    <row r="23" spans="2:11" x14ac:dyDescent="0.2">
      <c r="C23" s="8"/>
    </row>
    <row r="24" spans="2:11" x14ac:dyDescent="0.2">
      <c r="C24" s="8"/>
      <c r="E24" s="7" t="s">
        <v>6</v>
      </c>
      <c r="F24" s="7" t="s">
        <v>4</v>
      </c>
      <c r="G24" s="7" t="s">
        <v>15</v>
      </c>
      <c r="H24" s="7" t="s">
        <v>16</v>
      </c>
      <c r="I24" s="7" t="s">
        <v>23</v>
      </c>
      <c r="J24" s="7" t="s">
        <v>10</v>
      </c>
    </row>
    <row r="25" spans="2:11" x14ac:dyDescent="0.2">
      <c r="B25" s="7" t="s">
        <v>12</v>
      </c>
      <c r="C25" s="8" t="s">
        <v>13</v>
      </c>
      <c r="D25" s="7" t="s">
        <v>14</v>
      </c>
      <c r="F25" s="9"/>
    </row>
    <row r="26" spans="2:11" x14ac:dyDescent="0.2">
      <c r="B26" s="7">
        <v>1</v>
      </c>
      <c r="C26" s="9">
        <v>1</v>
      </c>
      <c r="D26" s="7">
        <v>8.0109999779999992</v>
      </c>
      <c r="F26" s="9"/>
    </row>
    <row r="27" spans="2:11" x14ac:dyDescent="0.2">
      <c r="B27" s="7">
        <v>2</v>
      </c>
      <c r="C27" s="9">
        <v>2</v>
      </c>
      <c r="D27" s="7">
        <v>10.60699999</v>
      </c>
      <c r="F27" s="9"/>
    </row>
    <row r="28" spans="2:11" x14ac:dyDescent="0.2">
      <c r="B28" s="7">
        <v>3</v>
      </c>
      <c r="C28" s="9">
        <v>3</v>
      </c>
      <c r="D28" s="7">
        <v>13.714999969999999</v>
      </c>
      <c r="F28" s="9"/>
    </row>
    <row r="29" spans="2:11" x14ac:dyDescent="0.2">
      <c r="B29" s="7">
        <v>4</v>
      </c>
      <c r="C29" s="9">
        <v>4</v>
      </c>
      <c r="D29" s="7">
        <v>19.208999989999999</v>
      </c>
      <c r="F29" s="9"/>
      <c r="K29" s="7" t="s">
        <v>20</v>
      </c>
    </row>
    <row r="30" spans="2:11" x14ac:dyDescent="0.2">
      <c r="B30" s="7">
        <v>1</v>
      </c>
      <c r="C30" s="9">
        <v>5</v>
      </c>
      <c r="D30" s="7">
        <v>25.60999996</v>
      </c>
      <c r="F30" s="9"/>
      <c r="K30" s="7">
        <f>AVERAGE(D26,D30)/AVERAGE($D$26:$D$33)</f>
        <v>0.79487906873283209</v>
      </c>
    </row>
    <row r="31" spans="2:11" x14ac:dyDescent="0.2">
      <c r="B31" s="7">
        <v>2</v>
      </c>
      <c r="C31" s="9">
        <v>6</v>
      </c>
      <c r="D31" s="7">
        <v>33.062999959999999</v>
      </c>
      <c r="F31" s="9"/>
      <c r="K31" s="7">
        <f>AVERAGE(D27,D31)/AVERAGE($D$26:$D$33)</f>
        <v>1.0324609308417776</v>
      </c>
    </row>
    <row r="32" spans="2:11" x14ac:dyDescent="0.2">
      <c r="B32" s="7">
        <v>3</v>
      </c>
      <c r="C32" s="9">
        <v>7</v>
      </c>
      <c r="D32" s="7">
        <v>28.727</v>
      </c>
      <c r="F32" s="9"/>
      <c r="K32" s="7">
        <f>AVERAGE(D28,D32)/AVERAGE($D$26:$D$33)</f>
        <v>1.003428139363048</v>
      </c>
    </row>
    <row r="33" spans="2:11" x14ac:dyDescent="0.2">
      <c r="B33" s="7">
        <v>4</v>
      </c>
      <c r="C33" s="9">
        <v>8</v>
      </c>
      <c r="D33" s="7">
        <v>30.245999990000001</v>
      </c>
      <c r="E33" s="7">
        <f>D33/K33</f>
        <v>25.868265309259577</v>
      </c>
      <c r="F33" s="9">
        <f>N3</f>
        <v>1.2291474226161005</v>
      </c>
      <c r="K33" s="7">
        <f>AVERAGE(D29,D33)/AVERAGE($D$26:$D$33)</f>
        <v>1.1692318610623422</v>
      </c>
    </row>
    <row r="34" spans="2:11" x14ac:dyDescent="0.2">
      <c r="B34" s="7">
        <v>1</v>
      </c>
      <c r="C34" s="9">
        <v>9</v>
      </c>
      <c r="D34" s="7">
        <v>42.992999910000002</v>
      </c>
      <c r="E34" s="7">
        <f t="shared" ref="E34:E65" si="0">alp*(D34/K31)+(1-alp)*(E33*F33)</f>
        <v>32.505881992093116</v>
      </c>
      <c r="F34" s="7">
        <f t="shared" ref="F34:F65" si="1">bet*(E34/E33)+(1-bet)*F33</f>
        <v>1.2565930341087694</v>
      </c>
      <c r="G34" s="7">
        <f t="shared" ref="G34:G97" si="2">(E33*F33)*K31</f>
        <v>32.828036520977342</v>
      </c>
      <c r="H34" s="7">
        <f t="shared" ref="H34:H97" si="3">E33*(F33)^2*K32</f>
        <v>39.215840905083688</v>
      </c>
      <c r="I34" s="7">
        <f>SUM(G34:H34)</f>
        <v>72.04387742606103</v>
      </c>
      <c r="J34" s="7">
        <f>ABS(I34-(D34+D35))/(D34+D35)</f>
        <v>0.34270133443605455</v>
      </c>
      <c r="K34" s="7">
        <f t="shared" ref="K34:K65" si="4">gam*(D34/E34)+(1-gam)*K30</f>
        <v>1.3104383348300774</v>
      </c>
    </row>
    <row r="35" spans="2:11" x14ac:dyDescent="0.2">
      <c r="B35" s="7">
        <v>2</v>
      </c>
      <c r="C35" s="9">
        <v>10</v>
      </c>
      <c r="D35" s="7">
        <v>66.612999919999993</v>
      </c>
      <c r="E35" s="7">
        <f t="shared" si="0"/>
        <v>42.688317748657099</v>
      </c>
      <c r="F35" s="7">
        <f t="shared" si="1"/>
        <v>1.3132490224089537</v>
      </c>
      <c r="G35" s="7">
        <f t="shared" si="2"/>
        <v>40.986692938546227</v>
      </c>
      <c r="H35" s="7">
        <f t="shared" si="3"/>
        <v>60.013905672692033</v>
      </c>
      <c r="I35" s="7">
        <f t="shared" ref="I35:I98" si="5">SUM(G35:H35)</f>
        <v>101.00059861123826</v>
      </c>
      <c r="J35" s="7">
        <f t="shared" ref="J35:J98" si="6">ABS(I35-(D35+D36))/(D35+D36)</f>
        <v>0.22720971788194733</v>
      </c>
      <c r="K35" s="7">
        <f t="shared" si="4"/>
        <v>1.5482608258912329</v>
      </c>
    </row>
    <row r="36" spans="2:11" x14ac:dyDescent="0.2">
      <c r="B36" s="7">
        <v>3</v>
      </c>
      <c r="C36" s="9">
        <v>11</v>
      </c>
      <c r="D36" s="7">
        <v>64.082999950000001</v>
      </c>
      <c r="E36" s="7">
        <f t="shared" si="0"/>
        <v>55.97006296256658</v>
      </c>
      <c r="F36" s="7">
        <f t="shared" si="1"/>
        <v>1.3111330198606221</v>
      </c>
      <c r="G36" s="7">
        <f t="shared" si="2"/>
        <v>65.547595945885661</v>
      </c>
      <c r="H36" s="7">
        <f t="shared" si="3"/>
        <v>96.476114025534045</v>
      </c>
      <c r="I36" s="7">
        <f t="shared" si="5"/>
        <v>162.02370997141969</v>
      </c>
      <c r="J36" s="7">
        <f t="shared" si="6"/>
        <v>0.10537536429941553</v>
      </c>
      <c r="K36" s="7">
        <f t="shared" si="4"/>
        <v>1.1416840653224904</v>
      </c>
    </row>
    <row r="37" spans="2:11" x14ac:dyDescent="0.2">
      <c r="B37" s="7">
        <v>4</v>
      </c>
      <c r="C37" s="9">
        <v>12</v>
      </c>
      <c r="D37" s="7">
        <v>82.494999890000003</v>
      </c>
      <c r="E37" s="7">
        <f t="shared" si="0"/>
        <v>72.63192592446805</v>
      </c>
      <c r="F37" s="7">
        <f t="shared" si="1"/>
        <v>1.2976924105489236</v>
      </c>
      <c r="G37" s="7">
        <f t="shared" si="2"/>
        <v>96.165465802625548</v>
      </c>
      <c r="H37" s="7">
        <f t="shared" si="3"/>
        <v>148.96815214518293</v>
      </c>
      <c r="I37" s="7">
        <f t="shared" si="5"/>
        <v>245.13361794780849</v>
      </c>
      <c r="J37" s="7">
        <f t="shared" si="6"/>
        <v>0.37432158485857975</v>
      </c>
      <c r="K37" s="7">
        <f t="shared" si="4"/>
        <v>1.1365672358592271</v>
      </c>
    </row>
    <row r="38" spans="2:11" x14ac:dyDescent="0.2">
      <c r="B38" s="7">
        <v>1</v>
      </c>
      <c r="C38" s="11">
        <v>13</v>
      </c>
      <c r="D38" s="7">
        <v>95.871999979999998</v>
      </c>
      <c r="E38" s="7">
        <f t="shared" si="0"/>
        <v>91.922406154267776</v>
      </c>
      <c r="F38" s="7">
        <f t="shared" si="1"/>
        <v>1.2655922995882063</v>
      </c>
      <c r="G38" s="7">
        <f t="shared" si="2"/>
        <v>145.92961956453408</v>
      </c>
      <c r="H38" s="7">
        <f t="shared" si="3"/>
        <v>139.64231152208473</v>
      </c>
      <c r="I38" s="7">
        <f t="shared" si="5"/>
        <v>285.5719310866188</v>
      </c>
      <c r="J38" s="7">
        <f t="shared" si="6"/>
        <v>0.32861231682754966</v>
      </c>
      <c r="K38" s="7">
        <f t="shared" si="4"/>
        <v>1.049141635846794</v>
      </c>
    </row>
    <row r="39" spans="2:11" x14ac:dyDescent="0.2">
      <c r="B39" s="7">
        <v>2</v>
      </c>
      <c r="C39" s="11">
        <v>14</v>
      </c>
      <c r="D39" s="7">
        <v>119.0679998</v>
      </c>
      <c r="E39" s="7">
        <f t="shared" si="0"/>
        <v>115.46771810973851</v>
      </c>
      <c r="F39" s="7">
        <f t="shared" si="1"/>
        <v>1.2561433380666307</v>
      </c>
      <c r="G39" s="7">
        <f t="shared" si="2"/>
        <v>132.81928781355168</v>
      </c>
      <c r="H39" s="7">
        <f t="shared" si="3"/>
        <v>167.34169502791079</v>
      </c>
      <c r="I39" s="7">
        <f t="shared" si="5"/>
        <v>300.16098284146244</v>
      </c>
      <c r="J39" s="7">
        <f t="shared" si="6"/>
        <v>0.36730781749695857</v>
      </c>
      <c r="K39" s="7">
        <f t="shared" si="4"/>
        <v>1.043117655859318</v>
      </c>
    </row>
    <row r="40" spans="2:11" x14ac:dyDescent="0.2">
      <c r="B40" s="7">
        <v>3</v>
      </c>
      <c r="C40" s="11">
        <v>15</v>
      </c>
      <c r="D40" s="7">
        <v>100.45899989999999</v>
      </c>
      <c r="E40" s="7">
        <f t="shared" si="0"/>
        <v>140.95842851150229</v>
      </c>
      <c r="F40" s="7">
        <f t="shared" si="1"/>
        <v>1.2207604932275344</v>
      </c>
      <c r="G40" s="7">
        <f t="shared" si="2"/>
        <v>164.85226368771052</v>
      </c>
      <c r="H40" s="7">
        <f t="shared" si="3"/>
        <v>191.14947289282256</v>
      </c>
      <c r="I40" s="7">
        <f t="shared" si="5"/>
        <v>356.00173658053308</v>
      </c>
      <c r="J40" s="7">
        <f t="shared" si="6"/>
        <v>0.63424243091173549</v>
      </c>
      <c r="K40" s="7">
        <f t="shared" si="4"/>
        <v>0.72258944982956697</v>
      </c>
    </row>
    <row r="41" spans="2:11" x14ac:dyDescent="0.2">
      <c r="B41" s="7">
        <v>4</v>
      </c>
      <c r="C41" s="11">
        <v>16</v>
      </c>
      <c r="D41" s="7">
        <v>117.3799999</v>
      </c>
      <c r="E41" s="7">
        <f t="shared" si="0"/>
        <v>167.73572703366909</v>
      </c>
      <c r="F41" s="7">
        <f t="shared" si="1"/>
        <v>1.1899659268688694</v>
      </c>
      <c r="G41" s="7">
        <f t="shared" si="2"/>
        <v>180.53260046733868</v>
      </c>
      <c r="H41" s="7">
        <f t="shared" si="3"/>
        <v>219.12164403718702</v>
      </c>
      <c r="I41" s="7">
        <f t="shared" si="5"/>
        <v>399.65424450452571</v>
      </c>
      <c r="J41" s="7">
        <f t="shared" si="6"/>
        <v>0.5229100736548985</v>
      </c>
      <c r="K41" s="7">
        <f t="shared" si="4"/>
        <v>0.70987498381180869</v>
      </c>
    </row>
    <row r="42" spans="2:11" x14ac:dyDescent="0.2">
      <c r="B42" s="7">
        <v>1</v>
      </c>
      <c r="C42" s="11">
        <v>17</v>
      </c>
      <c r="D42" s="7">
        <v>145.04799990000001</v>
      </c>
      <c r="E42" s="7">
        <f t="shared" si="0"/>
        <v>195.23359997024502</v>
      </c>
      <c r="F42" s="7">
        <f t="shared" si="1"/>
        <v>1.1639356946958377</v>
      </c>
      <c r="G42" s="7">
        <f t="shared" si="2"/>
        <v>208.20607536983098</v>
      </c>
      <c r="H42" s="7">
        <f t="shared" si="3"/>
        <v>171.62725008554119</v>
      </c>
      <c r="I42" s="7">
        <f t="shared" si="5"/>
        <v>379.83332545537218</v>
      </c>
      <c r="J42" s="7">
        <f t="shared" si="6"/>
        <v>0.18962978703254779</v>
      </c>
      <c r="K42" s="7">
        <f t="shared" si="4"/>
        <v>0.75001492404377423</v>
      </c>
    </row>
    <row r="43" spans="2:11" x14ac:dyDescent="0.2">
      <c r="B43" s="7">
        <v>2</v>
      </c>
      <c r="C43" s="11">
        <v>18</v>
      </c>
      <c r="D43" s="7">
        <v>174.23899979999999</v>
      </c>
      <c r="E43" s="7">
        <f t="shared" si="0"/>
        <v>228.24113943355655</v>
      </c>
      <c r="F43" s="7">
        <f t="shared" si="1"/>
        <v>1.1690668996952478</v>
      </c>
      <c r="G43" s="7">
        <f t="shared" si="2"/>
        <v>164.20076109389362</v>
      </c>
      <c r="H43" s="7">
        <f t="shared" si="3"/>
        <v>187.75625241965363</v>
      </c>
      <c r="I43" s="7">
        <f t="shared" si="5"/>
        <v>351.95701351354728</v>
      </c>
      <c r="J43" s="7">
        <f t="shared" si="6"/>
        <v>3.9247826608898878E-8</v>
      </c>
      <c r="K43" s="7">
        <f t="shared" si="4"/>
        <v>0.76985652292804529</v>
      </c>
    </row>
    <row r="44" spans="2:11" x14ac:dyDescent="0.2">
      <c r="B44" s="7">
        <v>3</v>
      </c>
      <c r="C44" s="11">
        <v>19</v>
      </c>
      <c r="D44" s="7">
        <v>177.7179999</v>
      </c>
      <c r="E44" s="7">
        <f t="shared" si="0"/>
        <v>265.64089569073707</v>
      </c>
      <c r="F44" s="7">
        <f t="shared" si="1"/>
        <v>1.1638607148124056</v>
      </c>
      <c r="G44" s="7">
        <f t="shared" si="2"/>
        <v>189.41534653031502</v>
      </c>
      <c r="H44" s="7">
        <f t="shared" si="3"/>
        <v>233.9605106505538</v>
      </c>
      <c r="I44" s="7">
        <f t="shared" si="5"/>
        <v>423.37585718086882</v>
      </c>
      <c r="J44" s="7">
        <f t="shared" si="6"/>
        <v>0.10993508132786202</v>
      </c>
      <c r="K44" s="7">
        <f t="shared" si="4"/>
        <v>0.67025279698047124</v>
      </c>
    </row>
    <row r="45" spans="2:11" x14ac:dyDescent="0.2">
      <c r="B45" s="7">
        <v>4</v>
      </c>
      <c r="C45" s="11">
        <v>20</v>
      </c>
      <c r="D45" s="7">
        <v>203.72399999999999</v>
      </c>
      <c r="E45" s="7">
        <f t="shared" si="0"/>
        <v>306.46174161029387</v>
      </c>
      <c r="F45" s="7">
        <f t="shared" si="1"/>
        <v>1.1536692827864916</v>
      </c>
      <c r="G45" s="7">
        <f t="shared" si="2"/>
        <v>231.88136610825225</v>
      </c>
      <c r="H45" s="7">
        <f t="shared" si="3"/>
        <v>277.01720822194454</v>
      </c>
      <c r="I45" s="7">
        <f t="shared" si="5"/>
        <v>508.89857433019677</v>
      </c>
      <c r="J45" s="7">
        <f t="shared" si="6"/>
        <v>0.19363651878932411</v>
      </c>
      <c r="K45" s="7">
        <f t="shared" si="4"/>
        <v>0.66580312484566784</v>
      </c>
    </row>
    <row r="46" spans="2:11" x14ac:dyDescent="0.2">
      <c r="B46" s="7">
        <v>1</v>
      </c>
      <c r="C46" s="11">
        <v>21</v>
      </c>
      <c r="D46" s="7">
        <v>222.619</v>
      </c>
      <c r="E46" s="7">
        <f t="shared" si="0"/>
        <v>348.91248698106568</v>
      </c>
      <c r="F46" s="7">
        <f t="shared" si="1"/>
        <v>1.138518906626699</v>
      </c>
      <c r="G46" s="7">
        <f t="shared" si="2"/>
        <v>272.18700607911046</v>
      </c>
      <c r="H46" s="7">
        <f t="shared" si="3"/>
        <v>273.3868110324193</v>
      </c>
      <c r="I46" s="7">
        <f t="shared" si="5"/>
        <v>545.57381711152971</v>
      </c>
      <c r="J46" s="7">
        <f t="shared" si="6"/>
        <v>0.12245977294716114</v>
      </c>
      <c r="K46" s="7">
        <f t="shared" si="4"/>
        <v>0.64062198252444569</v>
      </c>
    </row>
    <row r="47" spans="2:11" x14ac:dyDescent="0.2">
      <c r="B47" s="7">
        <v>2</v>
      </c>
      <c r="C47" s="11">
        <v>22</v>
      </c>
      <c r="D47" s="7">
        <v>263.43299960000002</v>
      </c>
      <c r="E47" s="7">
        <f t="shared" si="0"/>
        <v>396.94000275747453</v>
      </c>
      <c r="F47" s="7">
        <f t="shared" si="1"/>
        <v>1.1376491744160913</v>
      </c>
      <c r="G47" s="7">
        <f t="shared" si="2"/>
        <v>266.25354228268247</v>
      </c>
      <c r="H47" s="7">
        <f t="shared" si="3"/>
        <v>301.1222422179913</v>
      </c>
      <c r="I47" s="7">
        <f t="shared" si="5"/>
        <v>567.37578450067372</v>
      </c>
      <c r="J47" s="7">
        <f t="shared" si="6"/>
        <v>0.10176473439600169</v>
      </c>
      <c r="K47" s="7">
        <f t="shared" si="4"/>
        <v>0.66611122463797634</v>
      </c>
    </row>
    <row r="48" spans="2:11" x14ac:dyDescent="0.2">
      <c r="B48" s="7">
        <v>3</v>
      </c>
      <c r="C48" s="11">
        <v>23</v>
      </c>
      <c r="D48" s="7">
        <v>251.5369997</v>
      </c>
      <c r="E48" s="7">
        <f t="shared" si="0"/>
        <v>446.25777720914516</v>
      </c>
      <c r="F48" s="7">
        <f t="shared" si="1"/>
        <v>1.1242449088251838</v>
      </c>
      <c r="G48" s="7">
        <f t="shared" si="2"/>
        <v>300.66235406194994</v>
      </c>
      <c r="H48" s="7">
        <f t="shared" si="3"/>
        <v>329.11177246844414</v>
      </c>
      <c r="I48" s="7">
        <f t="shared" si="5"/>
        <v>629.77412653039414</v>
      </c>
      <c r="J48" s="7">
        <f t="shared" si="6"/>
        <v>0.1986336914959578</v>
      </c>
      <c r="K48" s="7">
        <f t="shared" si="4"/>
        <v>0.56611942934236681</v>
      </c>
    </row>
    <row r="49" spans="2:11" x14ac:dyDescent="0.2">
      <c r="B49" s="7">
        <v>4</v>
      </c>
      <c r="C49" s="11">
        <v>24</v>
      </c>
      <c r="D49" s="7">
        <v>273.87299919999998</v>
      </c>
      <c r="E49" s="7">
        <f t="shared" si="0"/>
        <v>496.35289828931371</v>
      </c>
      <c r="F49" s="7">
        <f t="shared" si="1"/>
        <v>1.1122560180204786</v>
      </c>
      <c r="G49" s="7">
        <f t="shared" si="2"/>
        <v>321.40199231229684</v>
      </c>
      <c r="H49" s="7">
        <f t="shared" si="3"/>
        <v>375.71143128171769</v>
      </c>
      <c r="I49" s="7">
        <f t="shared" si="5"/>
        <v>697.11342359401453</v>
      </c>
      <c r="J49" s="7">
        <f t="shared" si="6"/>
        <v>0.14686616690882523</v>
      </c>
      <c r="K49" s="7">
        <f t="shared" si="4"/>
        <v>0.5544033538716262</v>
      </c>
    </row>
    <row r="50" spans="2:11" x14ac:dyDescent="0.2">
      <c r="B50" s="7">
        <v>1</v>
      </c>
      <c r="C50" s="11">
        <v>25</v>
      </c>
      <c r="D50" s="7">
        <v>333.96899989999997</v>
      </c>
      <c r="E50" s="7">
        <f t="shared" si="0"/>
        <v>548.41539591708556</v>
      </c>
      <c r="F50" s="7">
        <f t="shared" si="1"/>
        <v>1.1048900848714813</v>
      </c>
      <c r="G50" s="7">
        <f t="shared" si="2"/>
        <v>367.74102174319688</v>
      </c>
      <c r="H50" s="7">
        <f t="shared" si="3"/>
        <v>347.62271794002089</v>
      </c>
      <c r="I50" s="7">
        <f t="shared" si="5"/>
        <v>715.36373968321777</v>
      </c>
      <c r="J50" s="7">
        <f t="shared" si="6"/>
        <v>6.7457656291044054E-5</v>
      </c>
      <c r="K50" s="7">
        <f t="shared" si="4"/>
        <v>0.60970158701218069</v>
      </c>
    </row>
    <row r="51" spans="2:11" x14ac:dyDescent="0.2">
      <c r="B51" s="7">
        <v>2</v>
      </c>
      <c r="C51" s="11">
        <v>26</v>
      </c>
      <c r="D51" s="7">
        <v>381.4429998</v>
      </c>
      <c r="E51" s="7">
        <f t="shared" si="0"/>
        <v>610.83129682050753</v>
      </c>
      <c r="F51" s="7">
        <f t="shared" si="1"/>
        <v>1.1138113579015176</v>
      </c>
      <c r="G51" s="7">
        <f t="shared" si="2"/>
        <v>343.03368993468251</v>
      </c>
      <c r="H51" s="7">
        <f t="shared" si="3"/>
        <v>371.17066065466946</v>
      </c>
      <c r="I51" s="7">
        <f t="shared" si="5"/>
        <v>714.20435058935198</v>
      </c>
      <c r="J51" s="7">
        <f t="shared" si="6"/>
        <v>4.2220941095088407E-2</v>
      </c>
      <c r="K51" s="7">
        <f t="shared" si="4"/>
        <v>0.62542684664189752</v>
      </c>
    </row>
    <row r="52" spans="2:11" x14ac:dyDescent="0.2">
      <c r="B52" s="7">
        <v>3</v>
      </c>
      <c r="C52" s="11">
        <v>27</v>
      </c>
      <c r="D52" s="7">
        <v>364.24499989999998</v>
      </c>
      <c r="E52" s="7">
        <f t="shared" si="0"/>
        <v>678.6672184585251</v>
      </c>
      <c r="F52" s="7">
        <f t="shared" si="1"/>
        <v>1.1110550850801464</v>
      </c>
      <c r="G52" s="7">
        <f t="shared" si="2"/>
        <v>377.18878537668797</v>
      </c>
      <c r="H52" s="7">
        <f t="shared" si="3"/>
        <v>462.02118595411542</v>
      </c>
      <c r="I52" s="7">
        <f t="shared" si="5"/>
        <v>839.20997133080346</v>
      </c>
      <c r="J52" s="7">
        <f t="shared" si="6"/>
        <v>0.13676350187875266</v>
      </c>
      <c r="K52" s="7">
        <f t="shared" si="4"/>
        <v>0.53738539152440012</v>
      </c>
    </row>
    <row r="53" spans="2:11" x14ac:dyDescent="0.2">
      <c r="B53" s="7">
        <v>4</v>
      </c>
      <c r="C53" s="11">
        <v>28</v>
      </c>
      <c r="D53" s="7">
        <v>374</v>
      </c>
      <c r="E53" s="7">
        <f t="shared" si="0"/>
        <v>743.89613166872755</v>
      </c>
      <c r="F53" s="7">
        <f t="shared" si="1"/>
        <v>1.0961132517323566</v>
      </c>
      <c r="G53" s="7">
        <f t="shared" si="2"/>
        <v>459.7373507949082</v>
      </c>
      <c r="H53" s="7">
        <f t="shared" si="3"/>
        <v>523.96777075988621</v>
      </c>
      <c r="I53" s="7">
        <f t="shared" si="5"/>
        <v>983.70512155479446</v>
      </c>
      <c r="J53" s="7">
        <f t="shared" si="6"/>
        <v>0.19877493642844657</v>
      </c>
      <c r="K53" s="7">
        <f t="shared" si="4"/>
        <v>0.50395067165982432</v>
      </c>
    </row>
    <row r="54" spans="2:11" x14ac:dyDescent="0.2">
      <c r="B54" s="7">
        <v>1</v>
      </c>
      <c r="C54" s="11">
        <v>29</v>
      </c>
      <c r="D54" s="7">
        <v>446.59199910000001</v>
      </c>
      <c r="E54" s="7">
        <f t="shared" si="0"/>
        <v>808.08693884193622</v>
      </c>
      <c r="F54" s="7">
        <f t="shared" si="1"/>
        <v>1.0862900134044442</v>
      </c>
      <c r="G54" s="7">
        <f t="shared" si="2"/>
        <v>509.9695532613876</v>
      </c>
      <c r="H54" s="7">
        <f t="shared" si="3"/>
        <v>480.29604800087515</v>
      </c>
      <c r="I54" s="7">
        <f t="shared" si="5"/>
        <v>990.26560126226275</v>
      </c>
      <c r="J54" s="7">
        <f t="shared" si="6"/>
        <v>2.6446827964661364E-2</v>
      </c>
      <c r="K54" s="7">
        <f t="shared" si="4"/>
        <v>0.55397045813372292</v>
      </c>
    </row>
    <row r="55" spans="2:11" x14ac:dyDescent="0.2">
      <c r="B55" s="7">
        <v>2</v>
      </c>
      <c r="C55" s="11">
        <v>30</v>
      </c>
      <c r="D55" s="7">
        <v>518.15899850000005</v>
      </c>
      <c r="E55" s="7">
        <f t="shared" si="0"/>
        <v>884.04765676996544</v>
      </c>
      <c r="F55" s="7">
        <f t="shared" si="1"/>
        <v>1.0940006752700249</v>
      </c>
      <c r="G55" s="7">
        <f t="shared" si="2"/>
        <v>471.72590950722559</v>
      </c>
      <c r="H55" s="7">
        <f t="shared" si="3"/>
        <v>480.5490129696243</v>
      </c>
      <c r="I55" s="7">
        <f t="shared" si="5"/>
        <v>952.27492247684995</v>
      </c>
      <c r="J55" s="7">
        <f t="shared" si="6"/>
        <v>7.3796770651534629E-2</v>
      </c>
      <c r="K55" s="7">
        <f t="shared" si="4"/>
        <v>0.58702855340096971</v>
      </c>
    </row>
    <row r="56" spans="2:11" x14ac:dyDescent="0.2">
      <c r="B56" s="7">
        <v>3</v>
      </c>
      <c r="C56" s="11">
        <v>31</v>
      </c>
      <c r="D56" s="7">
        <v>509.98999980000002</v>
      </c>
      <c r="E56" s="7">
        <f t="shared" si="0"/>
        <v>970.38189543599049</v>
      </c>
      <c r="F56" s="7">
        <f t="shared" si="1"/>
        <v>1.0976579011378904</v>
      </c>
      <c r="G56" s="7">
        <f t="shared" si="2"/>
        <v>487.39525383079615</v>
      </c>
      <c r="H56" s="7">
        <f t="shared" si="3"/>
        <v>586.13474049345928</v>
      </c>
      <c r="I56" s="7">
        <f t="shared" si="5"/>
        <v>1073.5299943242553</v>
      </c>
      <c r="J56" s="7">
        <f t="shared" si="6"/>
        <v>3.746461342037339E-2</v>
      </c>
      <c r="K56" s="7">
        <f t="shared" si="4"/>
        <v>0.52582907335142681</v>
      </c>
    </row>
    <row r="57" spans="2:11" x14ac:dyDescent="0.2">
      <c r="B57" s="7">
        <v>4</v>
      </c>
      <c r="C57" s="11">
        <v>32</v>
      </c>
      <c r="D57" s="7">
        <v>524.77299879999998</v>
      </c>
      <c r="E57" s="7">
        <f t="shared" si="0"/>
        <v>1056.6487180573104</v>
      </c>
      <c r="F57" s="7">
        <f t="shared" si="1"/>
        <v>1.0888998682138029</v>
      </c>
      <c r="G57" s="7">
        <f t="shared" si="2"/>
        <v>590.06016803343198</v>
      </c>
      <c r="H57" s="7">
        <f t="shared" si="3"/>
        <v>686.33465320199718</v>
      </c>
      <c r="I57" s="7">
        <f t="shared" si="5"/>
        <v>1276.3948212354292</v>
      </c>
      <c r="J57" s="7">
        <f t="shared" si="6"/>
        <v>9.4402288495141165E-2</v>
      </c>
      <c r="K57" s="7">
        <f t="shared" si="4"/>
        <v>0.49680783548696872</v>
      </c>
    </row>
    <row r="58" spans="2:11" x14ac:dyDescent="0.2">
      <c r="B58" s="7">
        <v>1</v>
      </c>
      <c r="C58" s="11">
        <v>33</v>
      </c>
      <c r="D58" s="7">
        <v>641.52099989999999</v>
      </c>
      <c r="E58" s="7">
        <f t="shared" si="0"/>
        <v>1146.4196681677847</v>
      </c>
      <c r="F58" s="7">
        <f t="shared" si="1"/>
        <v>1.0849581782255144</v>
      </c>
      <c r="G58" s="7">
        <f t="shared" si="2"/>
        <v>675.42604256145842</v>
      </c>
      <c r="H58" s="7">
        <f t="shared" si="3"/>
        <v>658.79624598130715</v>
      </c>
      <c r="I58" s="7">
        <f t="shared" si="5"/>
        <v>1334.2222885427655</v>
      </c>
      <c r="J58" s="7">
        <f t="shared" si="6"/>
        <v>8.4156996204087422E-3</v>
      </c>
      <c r="K58" s="7">
        <f t="shared" si="4"/>
        <v>0.55945687011907852</v>
      </c>
    </row>
    <row r="59" spans="2:11" x14ac:dyDescent="0.2">
      <c r="B59" s="7">
        <v>2</v>
      </c>
      <c r="C59" s="11">
        <v>34</v>
      </c>
      <c r="D59" s="7">
        <v>704.0249996</v>
      </c>
      <c r="E59" s="7">
        <f t="shared" si="0"/>
        <v>1250.6729641957977</v>
      </c>
      <c r="F59" s="7">
        <f t="shared" si="1"/>
        <v>1.0909381607126745</v>
      </c>
      <c r="G59" s="7">
        <f t="shared" si="2"/>
        <v>654.03534805099116</v>
      </c>
      <c r="H59" s="7">
        <f t="shared" si="3"/>
        <v>670.43713365185249</v>
      </c>
      <c r="I59" s="7">
        <f t="shared" si="5"/>
        <v>1324.4724817028437</v>
      </c>
      <c r="J59" s="7">
        <f t="shared" si="6"/>
        <v>5.6485606729792789E-2</v>
      </c>
      <c r="K59" s="7">
        <f t="shared" si="4"/>
        <v>0.56347359798422803</v>
      </c>
    </row>
    <row r="60" spans="2:11" x14ac:dyDescent="0.2">
      <c r="B60" s="7">
        <v>3</v>
      </c>
      <c r="C60" s="11">
        <v>35</v>
      </c>
      <c r="D60" s="7">
        <v>699.73999979999996</v>
      </c>
      <c r="E60" s="7">
        <f t="shared" si="0"/>
        <v>1367.5845026659433</v>
      </c>
      <c r="F60" s="7">
        <f t="shared" si="1"/>
        <v>1.0934789044115314</v>
      </c>
      <c r="G60" s="7">
        <f t="shared" si="2"/>
        <v>677.84802043633169</v>
      </c>
      <c r="H60" s="7">
        <f t="shared" si="3"/>
        <v>832.74232786399455</v>
      </c>
      <c r="I60" s="7">
        <f t="shared" si="5"/>
        <v>1510.5903483003262</v>
      </c>
      <c r="J60" s="7">
        <f t="shared" si="6"/>
        <v>6.9074387706376431E-2</v>
      </c>
      <c r="K60" s="7">
        <f t="shared" si="4"/>
        <v>0.51198834039521535</v>
      </c>
    </row>
    <row r="61" spans="2:11" x14ac:dyDescent="0.2">
      <c r="B61" s="7">
        <v>4</v>
      </c>
      <c r="C61" s="11">
        <v>36</v>
      </c>
      <c r="D61" s="7">
        <v>713.24899860000005</v>
      </c>
      <c r="E61" s="7">
        <f t="shared" si="0"/>
        <v>1479.5219706317957</v>
      </c>
      <c r="F61" s="7">
        <f t="shared" si="1"/>
        <v>1.0818504946112242</v>
      </c>
      <c r="G61" s="7">
        <f t="shared" si="2"/>
        <v>836.62568015705131</v>
      </c>
      <c r="H61" s="7">
        <f t="shared" si="3"/>
        <v>921.40074770842375</v>
      </c>
      <c r="I61" s="7">
        <f t="shared" si="5"/>
        <v>1758.0264278654749</v>
      </c>
      <c r="J61" s="7">
        <f t="shared" si="6"/>
        <v>0.1028297574578001</v>
      </c>
      <c r="K61" s="7">
        <f t="shared" si="4"/>
        <v>0.48242070789612984</v>
      </c>
    </row>
    <row r="62" spans="2:11" x14ac:dyDescent="0.2">
      <c r="B62" s="7">
        <v>1</v>
      </c>
      <c r="C62" s="11">
        <v>37</v>
      </c>
      <c r="D62" s="7">
        <v>880.855999</v>
      </c>
      <c r="E62" s="7">
        <f t="shared" si="0"/>
        <v>1597.9273883174151</v>
      </c>
      <c r="F62" s="7">
        <f t="shared" si="1"/>
        <v>1.080029509555074</v>
      </c>
      <c r="G62" s="7">
        <f t="shared" si="2"/>
        <v>901.90799827998114</v>
      </c>
      <c r="H62" s="7">
        <f t="shared" si="3"/>
        <v>886.57603044821155</v>
      </c>
      <c r="I62" s="7">
        <f t="shared" si="5"/>
        <v>1788.4840287281927</v>
      </c>
      <c r="J62" s="7">
        <f t="shared" si="6"/>
        <v>4.4205793478769205E-2</v>
      </c>
      <c r="K62" s="7">
        <f t="shared" si="4"/>
        <v>0.55143856821186932</v>
      </c>
    </row>
    <row r="63" spans="2:11" x14ac:dyDescent="0.2">
      <c r="B63" s="7">
        <v>2</v>
      </c>
      <c r="C63" s="11">
        <v>38</v>
      </c>
      <c r="D63" s="7">
        <v>990.34599879999996</v>
      </c>
      <c r="E63" s="7">
        <f t="shared" si="0"/>
        <v>1740.8444516718134</v>
      </c>
      <c r="F63" s="7">
        <f t="shared" si="1"/>
        <v>1.0894390223230901</v>
      </c>
      <c r="G63" s="7">
        <f t="shared" si="2"/>
        <v>883.59394930888141</v>
      </c>
      <c r="H63" s="7">
        <f t="shared" si="3"/>
        <v>899.19570923421509</v>
      </c>
      <c r="I63" s="7">
        <f t="shared" si="5"/>
        <v>1782.7896585430965</v>
      </c>
      <c r="J63" s="7">
        <f t="shared" si="6"/>
        <v>7.4816544981308117E-2</v>
      </c>
      <c r="K63" s="7">
        <f t="shared" si="4"/>
        <v>0.56876326909985586</v>
      </c>
    </row>
    <row r="64" spans="2:11" x14ac:dyDescent="0.2">
      <c r="B64" s="7">
        <v>3</v>
      </c>
      <c r="C64" s="11">
        <v>39</v>
      </c>
      <c r="D64" s="7">
        <v>936.61199950000002</v>
      </c>
      <c r="E64" s="7">
        <f t="shared" si="0"/>
        <v>1899.7845903046793</v>
      </c>
      <c r="F64" s="7">
        <f t="shared" si="1"/>
        <v>1.0913005975233618</v>
      </c>
      <c r="G64" s="7">
        <f t="shared" si="2"/>
        <v>914.93203991352982</v>
      </c>
      <c r="H64" s="7">
        <f t="shared" si="3"/>
        <v>1139.3652241115169</v>
      </c>
      <c r="I64" s="7">
        <f t="shared" si="5"/>
        <v>2054.2972640250468</v>
      </c>
      <c r="J64" s="7">
        <f t="shared" si="6"/>
        <v>5.6653569909263138E-2</v>
      </c>
      <c r="K64" s="7">
        <f t="shared" si="4"/>
        <v>0.49344773446728862</v>
      </c>
    </row>
    <row r="65" spans="2:11" x14ac:dyDescent="0.2">
      <c r="B65" s="7">
        <v>4</v>
      </c>
      <c r="C65" s="11">
        <v>40</v>
      </c>
      <c r="D65" s="7">
        <v>1007.542</v>
      </c>
      <c r="E65" s="7">
        <f t="shared" si="0"/>
        <v>2055.4877988761782</v>
      </c>
      <c r="F65" s="7">
        <f t="shared" si="1"/>
        <v>1.0819583490497351</v>
      </c>
      <c r="G65" s="7">
        <f t="shared" si="2"/>
        <v>1143.2623237003975</v>
      </c>
      <c r="H65" s="7">
        <f t="shared" si="3"/>
        <v>1286.8404041925762</v>
      </c>
      <c r="I65" s="7">
        <f t="shared" si="5"/>
        <v>2430.1027278929737</v>
      </c>
      <c r="J65" s="7">
        <f t="shared" si="6"/>
        <v>0.10739486527737868</v>
      </c>
      <c r="K65" s="7">
        <f t="shared" si="4"/>
        <v>0.48999277983695505</v>
      </c>
    </row>
    <row r="66" spans="2:11" x14ac:dyDescent="0.2">
      <c r="B66" s="7">
        <f>B62</f>
        <v>1</v>
      </c>
      <c r="C66" s="11">
        <v>41</v>
      </c>
      <c r="D66" s="7">
        <v>1186.889999</v>
      </c>
      <c r="E66" s="7">
        <f t="shared" ref="E66:E97" si="7">alp*(D66/K63)+(1-alp)*(E65*F65)</f>
        <v>2214.0611977806116</v>
      </c>
      <c r="F66" s="7">
        <f t="shared" ref="F66:F97" si="8">bet*(E66/E65)+(1-bet)*F65</f>
        <v>1.0771463586361991</v>
      </c>
      <c r="G66" s="7">
        <f t="shared" si="2"/>
        <v>1264.9023152693651</v>
      </c>
      <c r="H66" s="7">
        <f t="shared" si="3"/>
        <v>1187.3456012343911</v>
      </c>
      <c r="I66" s="7">
        <f t="shared" si="5"/>
        <v>2452.2479165037562</v>
      </c>
      <c r="J66" s="7">
        <f t="shared" si="6"/>
        <v>3.4427177312226845E-2</v>
      </c>
      <c r="K66" s="7">
        <f t="shared" ref="K66:K97" si="9">gam*(D66/E66)+(1-gam)*K62</f>
        <v>0.53642402034420911</v>
      </c>
    </row>
    <row r="67" spans="2:11" x14ac:dyDescent="0.2">
      <c r="B67" s="7">
        <f t="shared" ref="B67:B125" si="10">B63</f>
        <v>2</v>
      </c>
      <c r="C67" s="11">
        <v>42</v>
      </c>
      <c r="D67" s="7">
        <v>1352.7919999999999</v>
      </c>
      <c r="E67" s="7">
        <f t="shared" si="7"/>
        <v>2410.5861715406509</v>
      </c>
      <c r="F67" s="7">
        <f t="shared" si="8"/>
        <v>1.0887622139609496</v>
      </c>
      <c r="G67" s="7">
        <f t="shared" si="2"/>
        <v>1176.8076903789095</v>
      </c>
      <c r="H67" s="7">
        <f t="shared" si="3"/>
        <v>1258.7188519623364</v>
      </c>
      <c r="I67" s="7">
        <f t="shared" si="5"/>
        <v>2435.5265423412457</v>
      </c>
      <c r="J67" s="7">
        <f t="shared" si="6"/>
        <v>8.1303977717164716E-2</v>
      </c>
      <c r="K67" s="7">
        <f t="shared" si="9"/>
        <v>0.56136287454016298</v>
      </c>
    </row>
    <row r="68" spans="2:11" x14ac:dyDescent="0.2">
      <c r="B68" s="7">
        <f t="shared" si="10"/>
        <v>3</v>
      </c>
      <c r="C68" s="11">
        <v>43</v>
      </c>
      <c r="D68" s="7">
        <v>1298.2769969999999</v>
      </c>
      <c r="E68" s="7">
        <f t="shared" si="7"/>
        <v>2626.3600156556722</v>
      </c>
      <c r="F68" s="7">
        <f t="shared" si="8"/>
        <v>1.0895109441273847</v>
      </c>
      <c r="G68" s="7">
        <f t="shared" si="2"/>
        <v>1286.0130674484117</v>
      </c>
      <c r="H68" s="7">
        <f t="shared" si="3"/>
        <v>1532.8404685844373</v>
      </c>
      <c r="I68" s="7">
        <f t="shared" si="5"/>
        <v>2818.8535360328488</v>
      </c>
      <c r="J68" s="7">
        <f t="shared" si="6"/>
        <v>8.5430199103755627E-2</v>
      </c>
      <c r="K68" s="7">
        <f t="shared" si="9"/>
        <v>0.49430533541163041</v>
      </c>
    </row>
    <row r="69" spans="2:11" x14ac:dyDescent="0.2">
      <c r="B69" s="7">
        <f t="shared" si="10"/>
        <v>4</v>
      </c>
      <c r="C69" s="11">
        <v>44</v>
      </c>
      <c r="D69" s="7">
        <v>1298.7149959999999</v>
      </c>
      <c r="E69" s="7">
        <f t="shared" si="7"/>
        <v>2829.6907213707541</v>
      </c>
      <c r="F69" s="7">
        <f t="shared" si="8"/>
        <v>1.0774192054794591</v>
      </c>
      <c r="G69" s="7">
        <f t="shared" si="2"/>
        <v>1534.9494295851603</v>
      </c>
      <c r="H69" s="7">
        <f t="shared" si="3"/>
        <v>1750.0930476112096</v>
      </c>
      <c r="I69" s="7">
        <f t="shared" si="5"/>
        <v>3285.0424771963699</v>
      </c>
      <c r="J69" s="7">
        <f t="shared" si="6"/>
        <v>0.11801166155228097</v>
      </c>
      <c r="K69" s="7">
        <f t="shared" si="9"/>
        <v>0.45967649253200793</v>
      </c>
    </row>
    <row r="70" spans="2:11" x14ac:dyDescent="0.2">
      <c r="B70" s="7">
        <f t="shared" si="10"/>
        <v>1</v>
      </c>
      <c r="C70" s="11">
        <v>45</v>
      </c>
      <c r="D70" s="7">
        <v>1639.5749969999999</v>
      </c>
      <c r="E70" s="7">
        <f t="shared" si="7"/>
        <v>3039.5285447563911</v>
      </c>
      <c r="F70" s="7">
        <f t="shared" si="8"/>
        <v>1.0741557449373789</v>
      </c>
      <c r="G70" s="7">
        <f t="shared" si="2"/>
        <v>1711.4624337594412</v>
      </c>
      <c r="H70" s="7">
        <f t="shared" si="3"/>
        <v>1623.692162783726</v>
      </c>
      <c r="I70" s="7">
        <f t="shared" si="5"/>
        <v>3335.1545965431669</v>
      </c>
      <c r="J70" s="7">
        <f t="shared" si="6"/>
        <v>4.5996129164365553E-2</v>
      </c>
      <c r="K70" s="7">
        <f t="shared" si="9"/>
        <v>0.53934842532273941</v>
      </c>
    </row>
    <row r="71" spans="2:11" x14ac:dyDescent="0.2">
      <c r="B71" s="7">
        <f t="shared" si="10"/>
        <v>2</v>
      </c>
      <c r="C71" s="11">
        <v>46</v>
      </c>
      <c r="D71" s="7">
        <v>1856.379997</v>
      </c>
      <c r="E71" s="7">
        <f t="shared" si="7"/>
        <v>3300.3056638252378</v>
      </c>
      <c r="F71" s="7">
        <f t="shared" si="8"/>
        <v>1.0857952525297792</v>
      </c>
      <c r="G71" s="7">
        <f t="shared" si="2"/>
        <v>1613.8708596803278</v>
      </c>
      <c r="H71" s="7">
        <f t="shared" si="3"/>
        <v>1612.1039133353524</v>
      </c>
      <c r="I71" s="7">
        <f t="shared" si="5"/>
        <v>3225.9747730156805</v>
      </c>
      <c r="J71" s="7">
        <f t="shared" si="6"/>
        <v>0.12584353553784913</v>
      </c>
      <c r="K71" s="7">
        <f t="shared" si="9"/>
        <v>0.56246133336235515</v>
      </c>
    </row>
    <row r="72" spans="2:11" x14ac:dyDescent="0.2">
      <c r="B72" s="7">
        <f t="shared" si="10"/>
        <v>3</v>
      </c>
      <c r="C72" s="11">
        <v>47</v>
      </c>
      <c r="D72" s="7">
        <v>1834.005997</v>
      </c>
      <c r="E72" s="7">
        <f t="shared" si="7"/>
        <v>3612.7567484955416</v>
      </c>
      <c r="F72" s="7">
        <f t="shared" si="8"/>
        <v>1.0946733777101589</v>
      </c>
      <c r="G72" s="7">
        <f t="shared" si="2"/>
        <v>1647.2305871232131</v>
      </c>
      <c r="H72" s="7">
        <f t="shared" si="3"/>
        <v>2098.5506549484198</v>
      </c>
      <c r="I72" s="7">
        <f t="shared" si="5"/>
        <v>3745.7812420716327</v>
      </c>
      <c r="J72" s="7">
        <f t="shared" si="6"/>
        <v>2.5544348122224288E-2</v>
      </c>
      <c r="K72" s="7">
        <f t="shared" si="9"/>
        <v>0.50733922125283248</v>
      </c>
    </row>
    <row r="73" spans="2:11" x14ac:dyDescent="0.2">
      <c r="B73" s="7">
        <f t="shared" si="10"/>
        <v>4</v>
      </c>
      <c r="C73" s="11">
        <v>48</v>
      </c>
      <c r="D73" s="7">
        <v>1818.474999</v>
      </c>
      <c r="E73" s="7">
        <f t="shared" si="7"/>
        <v>3912.7347363978438</v>
      </c>
      <c r="F73" s="7">
        <f t="shared" si="8"/>
        <v>1.0830329880436103</v>
      </c>
      <c r="G73" s="7">
        <f t="shared" si="2"/>
        <v>2133.0090215422256</v>
      </c>
      <c r="H73" s="7">
        <f t="shared" si="3"/>
        <v>2435.0086340960102</v>
      </c>
      <c r="I73" s="7">
        <f t="shared" si="5"/>
        <v>4568.0176556382357</v>
      </c>
      <c r="J73" s="7">
        <f t="shared" si="6"/>
        <v>0.14237768753252672</v>
      </c>
      <c r="K73" s="7">
        <f t="shared" si="9"/>
        <v>0.46464074197088506</v>
      </c>
    </row>
    <row r="74" spans="2:11" x14ac:dyDescent="0.2">
      <c r="B74" s="7">
        <f t="shared" si="10"/>
        <v>1</v>
      </c>
      <c r="C74" s="11">
        <v>49</v>
      </c>
      <c r="D74" s="7">
        <v>2180.217995</v>
      </c>
      <c r="E74" s="7">
        <f t="shared" si="7"/>
        <v>4211.5586767268314</v>
      </c>
      <c r="F74" s="7">
        <f t="shared" si="8"/>
        <v>1.0763721438995613</v>
      </c>
      <c r="G74" s="7">
        <f t="shared" si="2"/>
        <v>2383.4978415052501</v>
      </c>
      <c r="H74" s="7">
        <f t="shared" si="3"/>
        <v>2328.4247867876866</v>
      </c>
      <c r="I74" s="7">
        <f t="shared" si="5"/>
        <v>4711.9226282929367</v>
      </c>
      <c r="J74" s="7">
        <f t="shared" si="6"/>
        <v>1.6821120797722529E-2</v>
      </c>
      <c r="K74" s="7">
        <f t="shared" si="9"/>
        <v>0.51817521792132148</v>
      </c>
    </row>
    <row r="75" spans="2:11" x14ac:dyDescent="0.2">
      <c r="B75" s="7">
        <f t="shared" si="10"/>
        <v>2</v>
      </c>
      <c r="C75" s="11">
        <v>50</v>
      </c>
      <c r="D75" s="7">
        <v>2453.7559970000002</v>
      </c>
      <c r="E75" s="7">
        <f t="shared" si="7"/>
        <v>4555.0771162678566</v>
      </c>
      <c r="F75" s="7">
        <f t="shared" si="8"/>
        <v>1.0815656306628982</v>
      </c>
      <c r="G75" s="7">
        <f t="shared" si="2"/>
        <v>2299.8724113979906</v>
      </c>
      <c r="H75" s="7">
        <f t="shared" si="3"/>
        <v>2267.1749985495658</v>
      </c>
      <c r="I75" s="7">
        <f t="shared" si="5"/>
        <v>4567.0474099475559</v>
      </c>
      <c r="J75" s="7">
        <f t="shared" si="6"/>
        <v>4.2774073853690579E-2</v>
      </c>
      <c r="K75" s="7">
        <f t="shared" si="9"/>
        <v>0.53923483424694996</v>
      </c>
    </row>
    <row r="76" spans="2:11" x14ac:dyDescent="0.2">
      <c r="B76" s="7">
        <f t="shared" si="10"/>
        <v>3</v>
      </c>
      <c r="C76" s="11">
        <v>51</v>
      </c>
      <c r="D76" s="7">
        <v>2317.3719940000001</v>
      </c>
      <c r="E76" s="7">
        <f t="shared" si="7"/>
        <v>4931.0017292742859</v>
      </c>
      <c r="F76" s="7">
        <f t="shared" si="8"/>
        <v>1.0825287044348524</v>
      </c>
      <c r="G76" s="7">
        <f t="shared" si="2"/>
        <v>2289.1059811554396</v>
      </c>
      <c r="H76" s="7">
        <f t="shared" si="3"/>
        <v>2761.0745234265296</v>
      </c>
      <c r="I76" s="7">
        <f t="shared" si="5"/>
        <v>5050.1805045819692</v>
      </c>
      <c r="J76" s="7">
        <f t="shared" si="6"/>
        <v>9.6723543937042494E-2</v>
      </c>
      <c r="K76" s="7">
        <f t="shared" si="9"/>
        <v>0.47082264871831192</v>
      </c>
    </row>
    <row r="77" spans="2:11" x14ac:dyDescent="0.2">
      <c r="B77" s="7">
        <f t="shared" si="10"/>
        <v>4</v>
      </c>
      <c r="C77" s="11">
        <v>52</v>
      </c>
      <c r="D77" s="7">
        <v>2287.4169999999999</v>
      </c>
      <c r="E77" s="7">
        <f t="shared" si="7"/>
        <v>5271.3495533214755</v>
      </c>
      <c r="F77" s="7">
        <f t="shared" si="8"/>
        <v>1.0690220451610508</v>
      </c>
      <c r="G77" s="7">
        <f t="shared" si="2"/>
        <v>2765.9938778858759</v>
      </c>
      <c r="H77" s="7">
        <f t="shared" si="3"/>
        <v>3115.9604479736945</v>
      </c>
      <c r="I77" s="7">
        <f t="shared" si="5"/>
        <v>5881.9543258595704</v>
      </c>
      <c r="J77" s="7">
        <f t="shared" si="6"/>
        <v>0.14001393303589091</v>
      </c>
      <c r="K77" s="7">
        <f t="shared" si="9"/>
        <v>0.43464276848538791</v>
      </c>
    </row>
    <row r="78" spans="2:11" x14ac:dyDescent="0.2">
      <c r="B78" s="7">
        <f t="shared" si="10"/>
        <v>1</v>
      </c>
      <c r="C78" s="11">
        <v>53</v>
      </c>
      <c r="D78" s="7">
        <v>2872.1289980000001</v>
      </c>
      <c r="E78" s="7">
        <f t="shared" si="7"/>
        <v>5612.9145948183732</v>
      </c>
      <c r="F78" s="7">
        <f t="shared" si="8"/>
        <v>1.0647965076195105</v>
      </c>
      <c r="G78" s="7">
        <f t="shared" si="2"/>
        <v>3038.6901417921422</v>
      </c>
      <c r="H78" s="7">
        <f t="shared" si="3"/>
        <v>2836.3020885571777</v>
      </c>
      <c r="I78" s="7">
        <f t="shared" si="5"/>
        <v>5874.9922303493204</v>
      </c>
      <c r="J78" s="7">
        <f t="shared" si="6"/>
        <v>4.6138196318414822E-2</v>
      </c>
      <c r="K78" s="7">
        <f t="shared" si="9"/>
        <v>0.51184959557289411</v>
      </c>
    </row>
    <row r="79" spans="2:11" x14ac:dyDescent="0.2">
      <c r="B79" s="7">
        <f t="shared" si="10"/>
        <v>2</v>
      </c>
      <c r="C79" s="11">
        <v>54</v>
      </c>
      <c r="D79" s="7">
        <v>3287.0359960000001</v>
      </c>
      <c r="E79" s="7">
        <f t="shared" si="7"/>
        <v>6049.0745448539328</v>
      </c>
      <c r="F79" s="7">
        <f t="shared" si="8"/>
        <v>1.0777065003693813</v>
      </c>
      <c r="G79" s="7">
        <f t="shared" si="2"/>
        <v>2813.9242254056544</v>
      </c>
      <c r="H79" s="7">
        <f t="shared" si="3"/>
        <v>2766.0124369009222</v>
      </c>
      <c r="I79" s="7">
        <f t="shared" si="5"/>
        <v>5579.9366623065762</v>
      </c>
      <c r="J79" s="7">
        <f t="shared" si="6"/>
        <v>0.14511059452861799</v>
      </c>
      <c r="K79" s="7">
        <f t="shared" si="9"/>
        <v>0.54329881574953121</v>
      </c>
    </row>
    <row r="80" spans="2:11" x14ac:dyDescent="0.2">
      <c r="B80" s="7">
        <f t="shared" si="10"/>
        <v>3</v>
      </c>
      <c r="C80" s="11">
        <v>55</v>
      </c>
      <c r="D80" s="7">
        <v>3240.0499949999999</v>
      </c>
      <c r="E80" s="7">
        <f t="shared" si="7"/>
        <v>6586.5795630652119</v>
      </c>
      <c r="F80" s="7">
        <f t="shared" si="8"/>
        <v>1.0888573969829063</v>
      </c>
      <c r="G80" s="7">
        <f t="shared" si="2"/>
        <v>2833.4913892232685</v>
      </c>
      <c r="H80" s="7">
        <f t="shared" si="3"/>
        <v>3596.1045185814864</v>
      </c>
      <c r="I80" s="7">
        <f t="shared" si="5"/>
        <v>6429.5959078047545</v>
      </c>
      <c r="J80" s="7">
        <f t="shared" si="6"/>
        <v>1.7738559611908664E-2</v>
      </c>
      <c r="K80" s="7">
        <f t="shared" si="9"/>
        <v>0.4914299330128023</v>
      </c>
    </row>
    <row r="81" spans="2:11" x14ac:dyDescent="0.2">
      <c r="B81" s="7">
        <f t="shared" si="10"/>
        <v>4</v>
      </c>
      <c r="C81" s="11">
        <v>56</v>
      </c>
      <c r="D81" s="7">
        <v>3077.4819950000001</v>
      </c>
      <c r="E81" s="7">
        <f t="shared" si="7"/>
        <v>7088.2411048479444</v>
      </c>
      <c r="F81" s="7">
        <f t="shared" si="8"/>
        <v>1.0761641967548439</v>
      </c>
      <c r="G81" s="7">
        <f t="shared" si="2"/>
        <v>3670.906412196136</v>
      </c>
      <c r="H81" s="7">
        <f t="shared" si="3"/>
        <v>4242.6842541297383</v>
      </c>
      <c r="I81" s="7">
        <f t="shared" si="5"/>
        <v>7913.5906663258738</v>
      </c>
      <c r="J81" s="7">
        <f t="shared" si="6"/>
        <v>0.19065031987938591</v>
      </c>
      <c r="K81" s="7">
        <f t="shared" si="9"/>
        <v>0.43417820707188398</v>
      </c>
    </row>
    <row r="82" spans="2:11" x14ac:dyDescent="0.2">
      <c r="B82" s="7">
        <f t="shared" si="10"/>
        <v>1</v>
      </c>
      <c r="C82" s="11">
        <v>57</v>
      </c>
      <c r="D82" s="7">
        <v>3568.9619980000002</v>
      </c>
      <c r="E82" s="7">
        <f t="shared" si="7"/>
        <v>7551.7408336435537</v>
      </c>
      <c r="F82" s="7">
        <f t="shared" si="8"/>
        <v>1.0653899496277861</v>
      </c>
      <c r="G82" s="7">
        <f t="shared" si="2"/>
        <v>4144.343832980946</v>
      </c>
      <c r="H82" s="7">
        <f t="shared" si="3"/>
        <v>4034.1975931001562</v>
      </c>
      <c r="I82" s="7">
        <f t="shared" si="5"/>
        <v>8178.5414260811021</v>
      </c>
      <c r="J82" s="7">
        <f t="shared" si="6"/>
        <v>5.9302704797819371E-2</v>
      </c>
      <c r="K82" s="7">
        <f t="shared" si="9"/>
        <v>0.47350734267266248</v>
      </c>
    </row>
    <row r="83" spans="2:11" x14ac:dyDescent="0.2">
      <c r="B83" s="7">
        <f t="shared" si="10"/>
        <v>2</v>
      </c>
      <c r="C83" s="11">
        <v>58</v>
      </c>
      <c r="D83" s="7">
        <v>4151.7219850000001</v>
      </c>
      <c r="E83" s="7">
        <f t="shared" si="7"/>
        <v>8074.5882698022715</v>
      </c>
      <c r="F83" s="7">
        <f t="shared" si="8"/>
        <v>1.0692353521759372</v>
      </c>
      <c r="G83" s="7">
        <f t="shared" si="2"/>
        <v>3953.8235011309484</v>
      </c>
      <c r="H83" s="7">
        <f t="shared" si="3"/>
        <v>3721.6222463221757</v>
      </c>
      <c r="I83" s="7">
        <f t="shared" si="5"/>
        <v>7675.4457474531246</v>
      </c>
      <c r="J83" s="7">
        <f t="shared" si="6"/>
        <v>5.8171118936525337E-2</v>
      </c>
      <c r="K83" s="7">
        <f t="shared" si="9"/>
        <v>0.51484381005254054</v>
      </c>
    </row>
    <row r="84" spans="2:11" x14ac:dyDescent="0.2">
      <c r="B84" s="7">
        <f t="shared" si="10"/>
        <v>3</v>
      </c>
      <c r="C84" s="11">
        <v>59</v>
      </c>
      <c r="D84" s="7">
        <v>3997.7899929999999</v>
      </c>
      <c r="E84" s="7">
        <f t="shared" si="7"/>
        <v>8675.0334521504301</v>
      </c>
      <c r="F84" s="7">
        <f t="shared" si="8"/>
        <v>1.0743623281194079</v>
      </c>
      <c r="G84" s="7">
        <f t="shared" si="2"/>
        <v>3748.5362656890411</v>
      </c>
      <c r="H84" s="7">
        <f t="shared" si="3"/>
        <v>4371.1300049464762</v>
      </c>
      <c r="I84" s="7">
        <f t="shared" si="5"/>
        <v>8119.6662706355173</v>
      </c>
      <c r="J84" s="7">
        <f t="shared" si="6"/>
        <v>4.774294805283838E-2</v>
      </c>
      <c r="K84" s="7">
        <f t="shared" si="9"/>
        <v>0.46154482048402545</v>
      </c>
    </row>
    <row r="85" spans="2:11" x14ac:dyDescent="0.2">
      <c r="B85" s="7">
        <f t="shared" si="10"/>
        <v>4</v>
      </c>
      <c r="C85" s="11">
        <v>60</v>
      </c>
      <c r="D85" s="7">
        <v>3751.8839950000001</v>
      </c>
      <c r="E85" s="7">
        <f t="shared" si="7"/>
        <v>9219.4226996230846</v>
      </c>
      <c r="F85" s="7">
        <f t="shared" si="8"/>
        <v>1.0627535617557426</v>
      </c>
      <c r="G85" s="7">
        <f t="shared" si="2"/>
        <v>4413.1495806320581</v>
      </c>
      <c r="H85" s="7">
        <f t="shared" si="3"/>
        <v>5155.2317926085716</v>
      </c>
      <c r="I85" s="7">
        <f t="shared" si="5"/>
        <v>9568.3813732406306</v>
      </c>
      <c r="J85" s="7">
        <f t="shared" si="6"/>
        <v>0.17922906583388895</v>
      </c>
      <c r="K85" s="7">
        <f t="shared" si="9"/>
        <v>0.4075828392468322</v>
      </c>
    </row>
    <row r="86" spans="2:11" x14ac:dyDescent="0.2">
      <c r="B86" s="7">
        <f t="shared" si="10"/>
        <v>1</v>
      </c>
      <c r="C86" s="11">
        <v>61</v>
      </c>
      <c r="D86" s="7">
        <v>4362.2149959999997</v>
      </c>
      <c r="E86" s="7">
        <f t="shared" si="7"/>
        <v>9702.4197284731417</v>
      </c>
      <c r="F86" s="7">
        <f t="shared" si="8"/>
        <v>1.0523890751716811</v>
      </c>
      <c r="G86" s="7">
        <f t="shared" si="2"/>
        <v>5044.4264252555322</v>
      </c>
      <c r="H86" s="7">
        <f t="shared" si="3"/>
        <v>4805.9887211178802</v>
      </c>
      <c r="I86" s="7">
        <f t="shared" si="5"/>
        <v>9850.4151463734124</v>
      </c>
      <c r="J86" s="7">
        <f t="shared" si="6"/>
        <v>2.0225840373401575E-2</v>
      </c>
      <c r="K86" s="7">
        <f t="shared" si="9"/>
        <v>0.45015265424290019</v>
      </c>
    </row>
    <row r="87" spans="2:11" x14ac:dyDescent="0.2">
      <c r="B87" s="7">
        <f t="shared" si="10"/>
        <v>2</v>
      </c>
      <c r="C87" s="11">
        <v>62</v>
      </c>
      <c r="D87" s="7">
        <v>5292.9169920000004</v>
      </c>
      <c r="E87" s="7">
        <f t="shared" si="7"/>
        <v>10301.373219247806</v>
      </c>
      <c r="F87" s="7">
        <f t="shared" si="8"/>
        <v>1.0617323830071945</v>
      </c>
      <c r="G87" s="7">
        <f t="shared" si="2"/>
        <v>4712.7051717122895</v>
      </c>
      <c r="H87" s="7">
        <f t="shared" si="3"/>
        <v>4379.7428341351824</v>
      </c>
      <c r="I87" s="7">
        <f t="shared" si="5"/>
        <v>9092.4480058474728</v>
      </c>
      <c r="J87" s="7">
        <f t="shared" si="6"/>
        <v>0.10987055008020905</v>
      </c>
      <c r="K87" s="7">
        <f t="shared" si="9"/>
        <v>0.51383087221930501</v>
      </c>
    </row>
    <row r="88" spans="2:11" x14ac:dyDescent="0.2">
      <c r="B88" s="7">
        <f t="shared" si="10"/>
        <v>3</v>
      </c>
      <c r="C88" s="11">
        <v>63</v>
      </c>
      <c r="D88" s="7">
        <v>4921.8309939999999</v>
      </c>
      <c r="E88" s="7">
        <f t="shared" si="7"/>
        <v>11019.390792932429</v>
      </c>
      <c r="F88" s="7">
        <f t="shared" si="8"/>
        <v>1.069701151332235</v>
      </c>
      <c r="G88" s="7">
        <f t="shared" si="2"/>
        <v>4457.856413871421</v>
      </c>
      <c r="H88" s="7">
        <f t="shared" si="3"/>
        <v>5227.3919461659862</v>
      </c>
      <c r="I88" s="7">
        <f t="shared" si="5"/>
        <v>9685.2483600374071</v>
      </c>
      <c r="J88" s="7">
        <f t="shared" si="6"/>
        <v>1.9748512198511956E-2</v>
      </c>
      <c r="K88" s="7">
        <f t="shared" si="9"/>
        <v>0.44699565332156421</v>
      </c>
    </row>
    <row r="89" spans="2:11" x14ac:dyDescent="0.2">
      <c r="B89" s="7">
        <f t="shared" si="10"/>
        <v>4</v>
      </c>
      <c r="C89" s="11">
        <v>64</v>
      </c>
      <c r="D89" s="7">
        <v>4958.5399930000003</v>
      </c>
      <c r="E89" s="7">
        <f t="shared" si="7"/>
        <v>11731.76906188029</v>
      </c>
      <c r="F89" s="7">
        <f t="shared" si="8"/>
        <v>1.0646476998896131</v>
      </c>
      <c r="G89" s="7">
        <f t="shared" si="2"/>
        <v>5306.1541632023627</v>
      </c>
      <c r="H89" s="7">
        <f t="shared" si="3"/>
        <v>6478.9213196167593</v>
      </c>
      <c r="I89" s="7">
        <f t="shared" si="5"/>
        <v>11785.075482819122</v>
      </c>
      <c r="J89" s="7">
        <f t="shared" si="6"/>
        <v>0.11014336771744404</v>
      </c>
      <c r="K89" s="7">
        <f t="shared" si="9"/>
        <v>0.42231112604229865</v>
      </c>
    </row>
    <row r="90" spans="2:11" x14ac:dyDescent="0.2">
      <c r="B90" s="7">
        <f t="shared" si="10"/>
        <v>1</v>
      </c>
      <c r="C90" s="11">
        <v>65</v>
      </c>
      <c r="D90" s="7">
        <v>5657.2739869999996</v>
      </c>
      <c r="E90" s="7">
        <f t="shared" si="7"/>
        <v>12383.460027863379</v>
      </c>
      <c r="F90" s="7">
        <f t="shared" si="8"/>
        <v>1.0555492494393373</v>
      </c>
      <c r="G90" s="7">
        <f t="shared" si="2"/>
        <v>6417.8508469799626</v>
      </c>
      <c r="H90" s="7">
        <f t="shared" si="3"/>
        <v>5943.9978776005773</v>
      </c>
      <c r="I90" s="7">
        <f t="shared" si="5"/>
        <v>12361.848724580541</v>
      </c>
      <c r="J90" s="7">
        <f t="shared" si="6"/>
        <v>1.2644178419358351E-2</v>
      </c>
      <c r="K90" s="7">
        <f t="shared" si="9"/>
        <v>0.45668672445200159</v>
      </c>
    </row>
    <row r="91" spans="2:11" x14ac:dyDescent="0.2">
      <c r="B91" s="7">
        <f t="shared" si="10"/>
        <v>2</v>
      </c>
      <c r="C91" s="11">
        <v>66</v>
      </c>
      <c r="D91" s="7">
        <v>6550.2209929999999</v>
      </c>
      <c r="E91" s="7">
        <f t="shared" si="7"/>
        <v>13185.471381946165</v>
      </c>
      <c r="F91" s="7">
        <f t="shared" si="8"/>
        <v>1.0647647226444161</v>
      </c>
      <c r="G91" s="7">
        <f t="shared" si="2"/>
        <v>5842.8374992657364</v>
      </c>
      <c r="H91" s="7">
        <f t="shared" si="3"/>
        <v>5826.8190646639405</v>
      </c>
      <c r="I91" s="7">
        <f t="shared" si="5"/>
        <v>11669.656563929677</v>
      </c>
      <c r="J91" s="7">
        <f t="shared" si="6"/>
        <v>8.5970592908776136E-2</v>
      </c>
      <c r="K91" s="7">
        <f t="shared" si="9"/>
        <v>0.49716938903017954</v>
      </c>
    </row>
    <row r="92" spans="2:11" x14ac:dyDescent="0.2">
      <c r="B92" s="7">
        <f t="shared" si="10"/>
        <v>3</v>
      </c>
      <c r="C92" s="11">
        <v>67</v>
      </c>
      <c r="D92" s="7">
        <v>6217.0449980000003</v>
      </c>
      <c r="E92" s="7">
        <f t="shared" si="7"/>
        <v>14088.609234481009</v>
      </c>
      <c r="F92" s="7">
        <f t="shared" si="8"/>
        <v>1.0684949234178645</v>
      </c>
      <c r="G92" s="7">
        <f t="shared" si="2"/>
        <v>5929.0052873776804</v>
      </c>
      <c r="H92" s="7">
        <f t="shared" si="3"/>
        <v>6826.8656362443953</v>
      </c>
      <c r="I92" s="7">
        <f t="shared" si="5"/>
        <v>12755.870923622075</v>
      </c>
      <c r="J92" s="7">
        <f t="shared" si="6"/>
        <v>6.759315084381963E-2</v>
      </c>
      <c r="K92" s="7">
        <f t="shared" si="9"/>
        <v>0.44141358590784135</v>
      </c>
    </row>
    <row r="93" spans="2:11" x14ac:dyDescent="0.2">
      <c r="B93" s="7">
        <f t="shared" si="10"/>
        <v>4</v>
      </c>
      <c r="C93" s="11">
        <v>68</v>
      </c>
      <c r="D93" s="7">
        <v>5731.2059939999999</v>
      </c>
      <c r="E93" s="7">
        <f t="shared" si="7"/>
        <v>14873.033565183438</v>
      </c>
      <c r="F93" s="7">
        <f t="shared" si="8"/>
        <v>1.0556779109738239</v>
      </c>
      <c r="G93" s="7">
        <f t="shared" si="2"/>
        <v>6874.7826752711744</v>
      </c>
      <c r="H93" s="7">
        <f t="shared" si="3"/>
        <v>7996.8220299486302</v>
      </c>
      <c r="I93" s="7">
        <f t="shared" si="5"/>
        <v>14871.604705219805</v>
      </c>
      <c r="J93" s="7">
        <f t="shared" si="6"/>
        <v>0.15692771872750313</v>
      </c>
      <c r="K93" s="7">
        <f t="shared" si="9"/>
        <v>0.38619559187933195</v>
      </c>
    </row>
    <row r="94" spans="2:11" x14ac:dyDescent="0.2">
      <c r="B94" s="7">
        <f t="shared" si="10"/>
        <v>1</v>
      </c>
      <c r="C94" s="11">
        <v>69</v>
      </c>
      <c r="D94" s="7">
        <v>7123.1879879999997</v>
      </c>
      <c r="E94" s="7">
        <f t="shared" si="7"/>
        <v>15602.076537024686</v>
      </c>
      <c r="F94" s="7">
        <f t="shared" si="8"/>
        <v>1.0490177722416951</v>
      </c>
      <c r="G94" s="7">
        <f t="shared" si="2"/>
        <v>7806.1227026486558</v>
      </c>
      <c r="H94" s="7">
        <f t="shared" si="3"/>
        <v>7316.5799534251646</v>
      </c>
      <c r="I94" s="7">
        <f t="shared" si="5"/>
        <v>15122.70265607382</v>
      </c>
      <c r="J94" s="7">
        <f t="shared" si="6"/>
        <v>9.1919890627045059E-3</v>
      </c>
      <c r="K94" s="7">
        <f t="shared" si="9"/>
        <v>0.45655690992780179</v>
      </c>
    </row>
    <row r="95" spans="2:11" x14ac:dyDescent="0.2">
      <c r="B95" s="7">
        <f t="shared" si="10"/>
        <v>2</v>
      </c>
      <c r="C95" s="11">
        <v>70</v>
      </c>
      <c r="D95" s="7">
        <v>8139.8119969999998</v>
      </c>
      <c r="E95" s="7">
        <f t="shared" si="7"/>
        <v>16516.378094551299</v>
      </c>
      <c r="F95" s="7">
        <f t="shared" si="8"/>
        <v>1.0586012737059018</v>
      </c>
      <c r="G95" s="7">
        <f t="shared" si="2"/>
        <v>7224.5524077253276</v>
      </c>
      <c r="H95" s="7">
        <f t="shared" si="3"/>
        <v>6630.6393756985999</v>
      </c>
      <c r="I95" s="7">
        <f t="shared" si="5"/>
        <v>13855.191783423928</v>
      </c>
      <c r="J95" s="7">
        <f t="shared" si="6"/>
        <v>0.12518270919945385</v>
      </c>
      <c r="K95" s="7">
        <f t="shared" si="9"/>
        <v>0.49293286619458665</v>
      </c>
    </row>
    <row r="96" spans="2:11" x14ac:dyDescent="0.2">
      <c r="B96" s="7">
        <f t="shared" si="10"/>
        <v>3</v>
      </c>
      <c r="C96" s="11">
        <v>71</v>
      </c>
      <c r="D96" s="7">
        <v>7698</v>
      </c>
      <c r="E96" s="7">
        <f t="shared" si="7"/>
        <v>17660.835845224683</v>
      </c>
      <c r="F96" s="7">
        <f t="shared" si="8"/>
        <v>1.0692922954488997</v>
      </c>
      <c r="G96" s="7">
        <f t="shared" si="2"/>
        <v>6752.3437097841115</v>
      </c>
      <c r="H96" s="7">
        <f t="shared" si="3"/>
        <v>8450.3473473901413</v>
      </c>
      <c r="I96" s="7">
        <f t="shared" si="5"/>
        <v>15202.691057174252</v>
      </c>
      <c r="J96" s="7">
        <f t="shared" si="6"/>
        <v>1.6494454210634654E-2</v>
      </c>
      <c r="K96" s="7">
        <f t="shared" si="9"/>
        <v>0.43600746836432597</v>
      </c>
    </row>
    <row r="97" spans="2:11" x14ac:dyDescent="0.2">
      <c r="B97" s="7">
        <f t="shared" si="10"/>
        <v>4</v>
      </c>
      <c r="C97" s="11">
        <v>72</v>
      </c>
      <c r="D97" s="7">
        <v>7258</v>
      </c>
      <c r="E97" s="7">
        <f t="shared" si="7"/>
        <v>18669.172091608045</v>
      </c>
      <c r="F97" s="7">
        <f t="shared" si="8"/>
        <v>1.0570944804209823</v>
      </c>
      <c r="G97" s="7">
        <f t="shared" si="2"/>
        <v>8621.8926582499716</v>
      </c>
      <c r="H97" s="7">
        <f t="shared" si="3"/>
        <v>9953.8686306193886</v>
      </c>
      <c r="I97" s="7">
        <f t="shared" si="5"/>
        <v>18575.761288869362</v>
      </c>
      <c r="J97" s="7">
        <f t="shared" si="6"/>
        <v>0.14594455822759791</v>
      </c>
      <c r="K97" s="7">
        <f t="shared" si="9"/>
        <v>0.38870983113871865</v>
      </c>
    </row>
    <row r="98" spans="2:11" x14ac:dyDescent="0.2">
      <c r="B98" s="7">
        <f t="shared" si="10"/>
        <v>1</v>
      </c>
      <c r="C98" s="11">
        <v>73</v>
      </c>
      <c r="D98" s="7">
        <v>8952</v>
      </c>
      <c r="E98" s="7">
        <f t="shared" ref="E98:E125" si="11">alp*(D98/K95)+(1-alp)*(E97*F97)</f>
        <v>19621.546179709181</v>
      </c>
      <c r="F98" s="7">
        <f t="shared" ref="F98:F125" si="12">bet*(E98/E97)+(1-bet)*F97</f>
        <v>1.051013193484313</v>
      </c>
      <c r="G98" s="7">
        <f t="shared" ref="G98:G125" si="13">(E97*F97)*K95</f>
        <v>9728.0689436915764</v>
      </c>
      <c r="H98" s="7">
        <f t="shared" ref="H98:H125" si="14">E97*(F97)^2*K96</f>
        <v>9095.9192823560898</v>
      </c>
      <c r="I98" s="7">
        <f t="shared" si="5"/>
        <v>18823.988226047666</v>
      </c>
      <c r="J98" s="7">
        <f t="shared" si="6"/>
        <v>2.8840312333092602E-2</v>
      </c>
      <c r="K98" s="7">
        <f t="shared" ref="K98:K125" si="15">gam*(D98/E98)+(1-gam)*K94</f>
        <v>0.45624063342648236</v>
      </c>
    </row>
    <row r="99" spans="2:11" x14ac:dyDescent="0.2">
      <c r="B99" s="7">
        <f t="shared" si="10"/>
        <v>2</v>
      </c>
      <c r="C99" s="11">
        <v>74</v>
      </c>
      <c r="D99" s="7">
        <v>10431</v>
      </c>
      <c r="E99" s="7">
        <f t="shared" si="11"/>
        <v>20860.574605426773</v>
      </c>
      <c r="F99" s="7">
        <f t="shared" si="12"/>
        <v>1.0631463195799973</v>
      </c>
      <c r="G99" s="7">
        <f t="shared" si="13"/>
        <v>8991.5657217586504</v>
      </c>
      <c r="H99" s="7">
        <f t="shared" si="14"/>
        <v>8425.1004449518623</v>
      </c>
      <c r="I99" s="7">
        <f t="shared" ref="I99:I125" si="16">SUM(G99:H99)</f>
        <v>17416.666166710515</v>
      </c>
      <c r="J99" s="7">
        <f t="shared" ref="J99:J125" si="17">ABS(I99-(D99+D100))/(D99+D100)</f>
        <v>0.14237413006152677</v>
      </c>
      <c r="K99" s="7">
        <f t="shared" si="15"/>
        <v>0.49987021950907801</v>
      </c>
    </row>
    <row r="100" spans="2:11" x14ac:dyDescent="0.2">
      <c r="B100" s="7">
        <f t="shared" si="10"/>
        <v>3</v>
      </c>
      <c r="C100" s="11">
        <v>75</v>
      </c>
      <c r="D100" s="7">
        <v>9877</v>
      </c>
      <c r="E100" s="7">
        <f t="shared" si="11"/>
        <v>22410.899003517705</v>
      </c>
      <c r="F100" s="7">
        <f t="shared" si="12"/>
        <v>1.0743183937842069</v>
      </c>
      <c r="G100" s="7">
        <f t="shared" si="13"/>
        <v>8620.7456526737824</v>
      </c>
      <c r="H100" s="7">
        <f t="shared" si="14"/>
        <v>10757.375007262686</v>
      </c>
      <c r="I100" s="7">
        <f t="shared" si="16"/>
        <v>19378.120659936467</v>
      </c>
      <c r="J100" s="7">
        <f t="shared" si="17"/>
        <v>1.7170786832001829E-2</v>
      </c>
      <c r="K100" s="7">
        <f t="shared" si="15"/>
        <v>0.44061419332759727</v>
      </c>
    </row>
    <row r="101" spans="2:11" x14ac:dyDescent="0.2">
      <c r="B101" s="7">
        <f t="shared" si="10"/>
        <v>4</v>
      </c>
      <c r="C101" s="11">
        <v>76</v>
      </c>
      <c r="D101" s="7">
        <v>9174</v>
      </c>
      <c r="E101" s="7">
        <f t="shared" si="11"/>
        <v>23790.25478554011</v>
      </c>
      <c r="F101" s="7">
        <f t="shared" si="12"/>
        <v>1.061548435955465</v>
      </c>
      <c r="G101" s="7">
        <f t="shared" si="13"/>
        <v>10984.650701948281</v>
      </c>
      <c r="H101" s="7">
        <f t="shared" si="14"/>
        <v>12929.524851231616</v>
      </c>
      <c r="I101" s="7">
        <f t="shared" si="16"/>
        <v>23914.175553179899</v>
      </c>
      <c r="J101" s="7">
        <f t="shared" si="17"/>
        <v>0.17885120542146796</v>
      </c>
      <c r="K101" s="7">
        <f t="shared" si="15"/>
        <v>0.3856914139477009</v>
      </c>
    </row>
    <row r="102" spans="2:11" x14ac:dyDescent="0.2">
      <c r="B102" s="7">
        <f t="shared" si="10"/>
        <v>1</v>
      </c>
      <c r="C102" s="11">
        <v>77</v>
      </c>
      <c r="D102" s="7">
        <v>11112</v>
      </c>
      <c r="E102" s="7">
        <f t="shared" si="11"/>
        <v>25036.387624392395</v>
      </c>
      <c r="F102" s="7">
        <f t="shared" si="12"/>
        <v>1.0523799702897547</v>
      </c>
      <c r="G102" s="7">
        <f t="shared" si="13"/>
        <v>12623.976336871159</v>
      </c>
      <c r="H102" s="7">
        <f t="shared" si="14"/>
        <v>11812.374450441559</v>
      </c>
      <c r="I102" s="7">
        <f t="shared" si="16"/>
        <v>24436.350787312716</v>
      </c>
      <c r="J102" s="7">
        <f t="shared" si="17"/>
        <v>2.9722758725410494E-2</v>
      </c>
      <c r="K102" s="7">
        <f t="shared" si="15"/>
        <v>0.44412042523267187</v>
      </c>
    </row>
    <row r="103" spans="2:11" x14ac:dyDescent="0.2">
      <c r="B103" s="7">
        <f t="shared" si="10"/>
        <v>2</v>
      </c>
      <c r="C103" s="11">
        <v>78</v>
      </c>
      <c r="D103" s="7">
        <v>12619</v>
      </c>
      <c r="E103" s="7">
        <f t="shared" si="11"/>
        <v>26513.057512636708</v>
      </c>
      <c r="F103" s="7">
        <f t="shared" si="12"/>
        <v>1.0589809484658093</v>
      </c>
      <c r="G103" s="7">
        <f t="shared" si="13"/>
        <v>11609.211498875355</v>
      </c>
      <c r="H103" s="7">
        <f t="shared" si="14"/>
        <v>10694.408896146597</v>
      </c>
      <c r="I103" s="7">
        <f t="shared" si="16"/>
        <v>22303.62039502195</v>
      </c>
      <c r="J103" s="7">
        <f t="shared" si="17"/>
        <v>7.6951521126435066E-2</v>
      </c>
      <c r="K103" s="7">
        <f t="shared" si="15"/>
        <v>0.47650630136205213</v>
      </c>
    </row>
    <row r="104" spans="2:11" x14ac:dyDescent="0.2">
      <c r="B104" s="7">
        <f t="shared" si="10"/>
        <v>3</v>
      </c>
      <c r="C104" s="11">
        <v>79</v>
      </c>
      <c r="D104" s="7">
        <v>11544</v>
      </c>
      <c r="E104" s="7">
        <f t="shared" si="11"/>
        <v>28210.507115799952</v>
      </c>
      <c r="F104" s="7">
        <f t="shared" si="12"/>
        <v>1.0640231554717596</v>
      </c>
      <c r="G104" s="7">
        <f t="shared" si="13"/>
        <v>10828.989481597462</v>
      </c>
      <c r="H104" s="7">
        <f t="shared" si="14"/>
        <v>13204.952852563896</v>
      </c>
      <c r="I104" s="7">
        <f t="shared" si="16"/>
        <v>24033.942334161358</v>
      </c>
      <c r="J104" s="7">
        <f t="shared" si="17"/>
        <v>9.2104436504810205E-2</v>
      </c>
      <c r="K104" s="7">
        <f t="shared" si="15"/>
        <v>0.40993426944797257</v>
      </c>
    </row>
    <row r="105" spans="2:11" x14ac:dyDescent="0.2">
      <c r="B105" s="7">
        <f t="shared" si="10"/>
        <v>4</v>
      </c>
      <c r="C105" s="11">
        <v>80</v>
      </c>
      <c r="D105" s="7">
        <v>10463</v>
      </c>
      <c r="E105" s="7">
        <f t="shared" si="11"/>
        <v>29550.954088292892</v>
      </c>
      <c r="F105" s="7">
        <f t="shared" si="12"/>
        <v>1.0475158765133361</v>
      </c>
      <c r="G105" s="7">
        <f t="shared" si="13"/>
        <v>13330.999722661347</v>
      </c>
      <c r="H105" s="7">
        <f t="shared" si="14"/>
        <v>15218.845208828188</v>
      </c>
      <c r="I105" s="7">
        <f t="shared" si="16"/>
        <v>28549.844931489533</v>
      </c>
      <c r="J105" s="7">
        <f t="shared" si="17"/>
        <v>0.25975576629261499</v>
      </c>
      <c r="K105" s="7">
        <f t="shared" si="15"/>
        <v>0.35479651833231407</v>
      </c>
    </row>
    <row r="106" spans="2:11" x14ac:dyDescent="0.2">
      <c r="B106" s="7">
        <f t="shared" si="10"/>
        <v>1</v>
      </c>
      <c r="C106" s="11">
        <v>81</v>
      </c>
      <c r="D106" s="7">
        <v>12200</v>
      </c>
      <c r="E106" s="7">
        <f t="shared" si="11"/>
        <v>30569.144358033671</v>
      </c>
      <c r="F106" s="7">
        <f t="shared" si="12"/>
        <v>1.0344554110401516</v>
      </c>
      <c r="G106" s="7">
        <f t="shared" si="13"/>
        <v>14750.297147074023</v>
      </c>
      <c r="H106" s="7">
        <f t="shared" si="14"/>
        <v>13292.508934971807</v>
      </c>
      <c r="I106" s="7">
        <f t="shared" si="16"/>
        <v>28042.80608204583</v>
      </c>
      <c r="J106" s="7">
        <f t="shared" si="17"/>
        <v>4.7311251943749265E-2</v>
      </c>
      <c r="K106" s="7">
        <f t="shared" si="15"/>
        <v>0.40013472114334236</v>
      </c>
    </row>
    <row r="107" spans="2:11" x14ac:dyDescent="0.2">
      <c r="B107" s="7">
        <f t="shared" si="10"/>
        <v>2</v>
      </c>
      <c r="C107" s="11">
        <v>82</v>
      </c>
      <c r="D107" s="7">
        <v>14576</v>
      </c>
      <c r="E107" s="7">
        <f t="shared" si="11"/>
        <v>31906.141999956752</v>
      </c>
      <c r="F107" s="7">
        <f t="shared" si="12"/>
        <v>1.0437368356230001</v>
      </c>
      <c r="G107" s="7">
        <f t="shared" si="13"/>
        <v>12963.112325822352</v>
      </c>
      <c r="H107" s="7">
        <f t="shared" si="14"/>
        <v>11606.096668767843</v>
      </c>
      <c r="I107" s="7">
        <f t="shared" si="16"/>
        <v>24569.208994590197</v>
      </c>
      <c r="J107" s="7">
        <f t="shared" si="17"/>
        <v>0.11827708614425993</v>
      </c>
      <c r="K107" s="7">
        <f t="shared" si="15"/>
        <v>0.45729397075168959</v>
      </c>
    </row>
    <row r="108" spans="2:11" x14ac:dyDescent="0.2">
      <c r="B108" s="7">
        <f t="shared" si="10"/>
        <v>3</v>
      </c>
      <c r="C108" s="11">
        <v>83</v>
      </c>
      <c r="D108" s="7">
        <v>13289</v>
      </c>
      <c r="E108" s="7">
        <f t="shared" si="11"/>
        <v>33601.144466327503</v>
      </c>
      <c r="F108" s="7">
        <f t="shared" si="12"/>
        <v>1.053124644978169</v>
      </c>
      <c r="G108" s="7">
        <f t="shared" si="13"/>
        <v>11815.297300933576</v>
      </c>
      <c r="H108" s="7">
        <f t="shared" si="14"/>
        <v>13907.931845787467</v>
      </c>
      <c r="I108" s="7">
        <f t="shared" si="16"/>
        <v>25723.229146721045</v>
      </c>
      <c r="J108" s="7">
        <f t="shared" si="17"/>
        <v>3.9353581554279968E-2</v>
      </c>
      <c r="K108" s="7">
        <f t="shared" si="15"/>
        <v>0.39582589400990348</v>
      </c>
    </row>
    <row r="109" spans="2:11" x14ac:dyDescent="0.2">
      <c r="B109" s="7">
        <f t="shared" si="10"/>
        <v>4</v>
      </c>
      <c r="C109" s="11">
        <v>84</v>
      </c>
      <c r="D109" s="7">
        <v>13488</v>
      </c>
      <c r="E109" s="7">
        <f t="shared" si="11"/>
        <v>35265.221968272628</v>
      </c>
      <c r="F109" s="7">
        <f t="shared" si="12"/>
        <v>1.049524429253079</v>
      </c>
      <c r="G109" s="7">
        <f t="shared" si="13"/>
        <v>14159.244603209416</v>
      </c>
      <c r="H109" s="7">
        <f t="shared" si="14"/>
        <v>17041.550174153235</v>
      </c>
      <c r="I109" s="7">
        <f t="shared" si="16"/>
        <v>31200.794777362651</v>
      </c>
      <c r="J109" s="7">
        <f t="shared" si="17"/>
        <v>0.12354320408219846</v>
      </c>
      <c r="K109" s="7">
        <f t="shared" si="15"/>
        <v>0.38183417420484056</v>
      </c>
    </row>
    <row r="110" spans="2:11" x14ac:dyDescent="0.2">
      <c r="B110" s="7">
        <f t="shared" si="10"/>
        <v>1</v>
      </c>
      <c r="C110" s="11">
        <v>85</v>
      </c>
      <c r="D110" s="7">
        <v>14282</v>
      </c>
      <c r="E110" s="7">
        <f t="shared" si="11"/>
        <v>36594.892531054124</v>
      </c>
      <c r="F110" s="7">
        <f t="shared" si="12"/>
        <v>1.0377048686657289</v>
      </c>
      <c r="G110" s="7">
        <f t="shared" si="13"/>
        <v>16925.232725927483</v>
      </c>
      <c r="H110" s="7">
        <f t="shared" si="14"/>
        <v>15375.736469957083</v>
      </c>
      <c r="I110" s="7">
        <f t="shared" si="16"/>
        <v>32300.969195884565</v>
      </c>
      <c r="J110" s="7">
        <f t="shared" si="17"/>
        <v>5.7003475109937009E-2</v>
      </c>
      <c r="K110" s="7">
        <f t="shared" si="15"/>
        <v>0.3905007144682654</v>
      </c>
    </row>
    <row r="111" spans="2:11" x14ac:dyDescent="0.2">
      <c r="B111" s="7">
        <f t="shared" si="10"/>
        <v>2</v>
      </c>
      <c r="C111" s="11">
        <v>86</v>
      </c>
      <c r="D111" s="7">
        <v>16277</v>
      </c>
      <c r="E111" s="7">
        <f t="shared" si="11"/>
        <v>38201.628865481827</v>
      </c>
      <c r="F111" s="7">
        <f t="shared" si="12"/>
        <v>1.0439060268605582</v>
      </c>
      <c r="G111" s="7">
        <f t="shared" si="13"/>
        <v>15031.368844098863</v>
      </c>
      <c r="H111" s="7">
        <f t="shared" si="14"/>
        <v>15046.759517818136</v>
      </c>
      <c r="I111" s="7">
        <f t="shared" si="16"/>
        <v>30078.128361916999</v>
      </c>
      <c r="J111" s="7">
        <f t="shared" si="17"/>
        <v>2.1913099573458671E-2</v>
      </c>
      <c r="K111" s="7">
        <f t="shared" si="15"/>
        <v>0.42680190435983567</v>
      </c>
    </row>
    <row r="112" spans="2:11" x14ac:dyDescent="0.2">
      <c r="B112" s="7">
        <f t="shared" si="10"/>
        <v>3</v>
      </c>
      <c r="C112" s="11">
        <v>87</v>
      </c>
      <c r="D112" s="7">
        <v>14475</v>
      </c>
      <c r="E112" s="7">
        <f t="shared" si="11"/>
        <v>39736.865376061221</v>
      </c>
      <c r="F112" s="7">
        <f t="shared" si="12"/>
        <v>1.0401877238267869</v>
      </c>
      <c r="G112" s="7">
        <f t="shared" si="13"/>
        <v>15227.130900410741</v>
      </c>
      <c r="H112" s="7">
        <f t="shared" si="14"/>
        <v>16256.480361037902</v>
      </c>
      <c r="I112" s="7">
        <f t="shared" si="16"/>
        <v>31483.611261448641</v>
      </c>
      <c r="J112" s="7">
        <f t="shared" si="17"/>
        <v>0.13708506434009826</v>
      </c>
      <c r="K112" s="7">
        <f t="shared" si="15"/>
        <v>0.36499979990268261</v>
      </c>
    </row>
    <row r="113" spans="2:11" x14ac:dyDescent="0.2">
      <c r="B113" s="7">
        <f t="shared" si="10"/>
        <v>4</v>
      </c>
      <c r="C113" s="11">
        <v>88</v>
      </c>
      <c r="D113" s="7">
        <v>13213</v>
      </c>
      <c r="E113" s="7">
        <f t="shared" si="11"/>
        <v>40793.120914539293</v>
      </c>
      <c r="F113" s="7">
        <f t="shared" si="12"/>
        <v>1.026581249640149</v>
      </c>
      <c r="G113" s="7">
        <f t="shared" si="13"/>
        <v>16140.8782550011</v>
      </c>
      <c r="H113" s="7">
        <f t="shared" si="14"/>
        <v>18350.309836442153</v>
      </c>
      <c r="I113" s="7">
        <f t="shared" si="16"/>
        <v>34491.188091443255</v>
      </c>
      <c r="J113" s="7">
        <f t="shared" si="17"/>
        <v>0.21803821349165714</v>
      </c>
      <c r="K113" s="7">
        <f t="shared" si="15"/>
        <v>0.32524009638886098</v>
      </c>
    </row>
    <row r="114" spans="2:11" x14ac:dyDescent="0.2">
      <c r="B114" s="7">
        <f t="shared" si="10"/>
        <v>1</v>
      </c>
      <c r="C114" s="11">
        <v>89</v>
      </c>
      <c r="D114" s="7">
        <v>15104</v>
      </c>
      <c r="E114" s="7">
        <f t="shared" si="11"/>
        <v>41409.541552214047</v>
      </c>
      <c r="F114" s="7">
        <f t="shared" si="12"/>
        <v>1.0151108967359017</v>
      </c>
      <c r="G114" s="7">
        <f t="shared" si="13"/>
        <v>17873.376709417917</v>
      </c>
      <c r="H114" s="7">
        <f t="shared" si="14"/>
        <v>15691.563346477347</v>
      </c>
      <c r="I114" s="7">
        <f t="shared" si="16"/>
        <v>33564.940055895262</v>
      </c>
      <c r="J114" s="7">
        <f t="shared" si="17"/>
        <v>1.4261023657427917E-2</v>
      </c>
      <c r="K114" s="7">
        <f t="shared" si="15"/>
        <v>0.36534142453738783</v>
      </c>
    </row>
    <row r="115" spans="2:11" x14ac:dyDescent="0.2">
      <c r="B115" s="7">
        <f t="shared" si="10"/>
        <v>2</v>
      </c>
      <c r="C115" s="11">
        <v>90</v>
      </c>
      <c r="D115" s="7">
        <v>17989</v>
      </c>
      <c r="E115" s="7">
        <f t="shared" si="11"/>
        <v>42558.066486616772</v>
      </c>
      <c r="F115" s="7">
        <f t="shared" si="12"/>
        <v>1.0277357558512095</v>
      </c>
      <c r="G115" s="7">
        <f t="shared" si="13"/>
        <v>15342.867642202929</v>
      </c>
      <c r="H115" s="7">
        <f t="shared" si="14"/>
        <v>13878.146990746885</v>
      </c>
      <c r="I115" s="7">
        <f t="shared" si="16"/>
        <v>29221.014632949817</v>
      </c>
      <c r="J115" s="7">
        <f t="shared" si="17"/>
        <v>0.15514457359846714</v>
      </c>
      <c r="K115" s="7">
        <f t="shared" si="15"/>
        <v>0.42278793440463108</v>
      </c>
    </row>
    <row r="116" spans="2:11" x14ac:dyDescent="0.2">
      <c r="B116" s="7">
        <f t="shared" si="10"/>
        <v>3</v>
      </c>
      <c r="C116" s="11">
        <v>91</v>
      </c>
      <c r="D116" s="7">
        <v>16598</v>
      </c>
      <c r="E116" s="7">
        <f t="shared" si="11"/>
        <v>44264.476961832581</v>
      </c>
      <c r="F116" s="7">
        <f t="shared" si="12"/>
        <v>1.0400960526661245</v>
      </c>
      <c r="G116" s="7">
        <f t="shared" si="13"/>
        <v>14225.496597251278</v>
      </c>
      <c r="H116" s="7">
        <f t="shared" si="14"/>
        <v>16422.668976848065</v>
      </c>
      <c r="I116" s="7">
        <f t="shared" si="16"/>
        <v>30648.165574099345</v>
      </c>
      <c r="J116" s="7">
        <f t="shared" si="17"/>
        <v>3.3881865709442842E-2</v>
      </c>
      <c r="K116" s="7">
        <f t="shared" si="15"/>
        <v>0.37474311139312816</v>
      </c>
    </row>
    <row r="117" spans="2:11" x14ac:dyDescent="0.2">
      <c r="B117" s="7">
        <f t="shared" si="10"/>
        <v>4</v>
      </c>
      <c r="C117" s="11">
        <v>92</v>
      </c>
      <c r="D117" s="7">
        <v>15125</v>
      </c>
      <c r="E117" s="7">
        <f t="shared" si="11"/>
        <v>45704.730984582588</v>
      </c>
      <c r="F117" s="7">
        <f t="shared" si="12"/>
        <v>1.0325374684533577</v>
      </c>
      <c r="G117" s="7">
        <f t="shared" si="13"/>
        <v>16820.066282240496</v>
      </c>
      <c r="H117" s="7">
        <f t="shared" si="14"/>
        <v>20245.328035092865</v>
      </c>
      <c r="I117" s="7">
        <f t="shared" si="16"/>
        <v>37065.394317333361</v>
      </c>
      <c r="J117" s="7">
        <f t="shared" si="17"/>
        <v>0.13436554911502252</v>
      </c>
      <c r="K117" s="7">
        <f t="shared" si="15"/>
        <v>0.33079721504632797</v>
      </c>
    </row>
    <row r="118" spans="2:11" x14ac:dyDescent="0.2">
      <c r="B118" s="7">
        <f t="shared" si="10"/>
        <v>1</v>
      </c>
      <c r="C118" s="11">
        <v>93</v>
      </c>
      <c r="D118" s="7">
        <v>17550</v>
      </c>
      <c r="E118" s="7">
        <f t="shared" si="11"/>
        <v>46782.129826718912</v>
      </c>
      <c r="F118" s="7">
        <f t="shared" si="12"/>
        <v>1.0235730266632519</v>
      </c>
      <c r="G118" s="7">
        <f t="shared" si="13"/>
        <v>19952.143609911011</v>
      </c>
      <c r="H118" s="7">
        <f t="shared" si="14"/>
        <v>18260.238924161378</v>
      </c>
      <c r="I118" s="7">
        <f t="shared" si="16"/>
        <v>38212.382534072385</v>
      </c>
      <c r="J118" s="7">
        <f t="shared" si="17"/>
        <v>1.8725207519924958E-2</v>
      </c>
      <c r="K118" s="7">
        <f t="shared" si="15"/>
        <v>0.37491695385815843</v>
      </c>
    </row>
    <row r="119" spans="2:11" x14ac:dyDescent="0.2">
      <c r="B119" s="7">
        <f t="shared" si="10"/>
        <v>2</v>
      </c>
      <c r="C119" s="11">
        <v>94</v>
      </c>
      <c r="D119" s="7">
        <v>19960</v>
      </c>
      <c r="E119" s="7">
        <f t="shared" si="11"/>
        <v>48272.761405073208</v>
      </c>
      <c r="F119" s="7">
        <f t="shared" si="12"/>
        <v>1.031863268813874</v>
      </c>
      <c r="G119" s="7">
        <f t="shared" si="13"/>
        <v>17944.54624069601</v>
      </c>
      <c r="H119" s="7">
        <f t="shared" si="14"/>
        <v>16213.601698961038</v>
      </c>
      <c r="I119" s="7">
        <f t="shared" si="16"/>
        <v>34158.14793965705</v>
      </c>
      <c r="J119" s="7">
        <f t="shared" si="17"/>
        <v>0.1180897464717275</v>
      </c>
      <c r="K119" s="7">
        <f t="shared" si="15"/>
        <v>0.41369850382530232</v>
      </c>
    </row>
    <row r="120" spans="2:11" x14ac:dyDescent="0.2">
      <c r="B120" s="7">
        <f t="shared" si="10"/>
        <v>3</v>
      </c>
      <c r="C120" s="11">
        <v>95</v>
      </c>
      <c r="D120" s="7">
        <v>18772</v>
      </c>
      <c r="E120" s="7">
        <f t="shared" si="11"/>
        <v>50311.121339922625</v>
      </c>
      <c r="F120" s="7">
        <f t="shared" si="12"/>
        <v>1.0422258821645782</v>
      </c>
      <c r="G120" s="7">
        <f t="shared" si="13"/>
        <v>16477.303485259858</v>
      </c>
      <c r="H120" s="7">
        <f t="shared" si="14"/>
        <v>19269.991768232052</v>
      </c>
      <c r="I120" s="7">
        <f t="shared" si="16"/>
        <v>35747.29525349191</v>
      </c>
      <c r="J120" s="7">
        <f t="shared" si="17"/>
        <v>4.5890077982213787E-3</v>
      </c>
      <c r="K120" s="7">
        <f t="shared" si="15"/>
        <v>0.3731558102022281</v>
      </c>
    </row>
    <row r="121" spans="2:11" x14ac:dyDescent="0.2">
      <c r="B121" s="7">
        <f t="shared" si="10"/>
        <v>4</v>
      </c>
      <c r="C121" s="11">
        <v>96</v>
      </c>
      <c r="D121" s="7">
        <v>16812</v>
      </c>
      <c r="E121" s="7">
        <f t="shared" si="11"/>
        <v>51887.960919184523</v>
      </c>
      <c r="F121" s="7">
        <f t="shared" si="12"/>
        <v>1.0313417697174372</v>
      </c>
      <c r="G121" s="7">
        <f t="shared" si="13"/>
        <v>19658.977737589117</v>
      </c>
      <c r="H121" s="7">
        <f t="shared" si="14"/>
        <v>22608.495109910153</v>
      </c>
      <c r="I121" s="7">
        <f t="shared" si="16"/>
        <v>42267.472847499273</v>
      </c>
      <c r="J121" s="7">
        <f t="shared" si="17"/>
        <v>0.18115056161797607</v>
      </c>
      <c r="K121" s="7">
        <f t="shared" si="15"/>
        <v>0.32416258568815709</v>
      </c>
    </row>
    <row r="122" spans="2:11" x14ac:dyDescent="0.2">
      <c r="B122" s="7">
        <f t="shared" si="10"/>
        <v>1</v>
      </c>
      <c r="C122" s="11">
        <v>97</v>
      </c>
      <c r="D122" s="7">
        <v>18973</v>
      </c>
      <c r="E122" s="7">
        <f t="shared" si="11"/>
        <v>52962.396723849844</v>
      </c>
      <c r="F122" s="7">
        <f t="shared" si="12"/>
        <v>1.0207068419269503</v>
      </c>
      <c r="G122" s="7">
        <f t="shared" si="13"/>
        <v>22138.753343691773</v>
      </c>
      <c r="H122" s="7">
        <f t="shared" si="14"/>
        <v>20595.010929997792</v>
      </c>
      <c r="I122" s="7">
        <f t="shared" si="16"/>
        <v>42733.764273689565</v>
      </c>
      <c r="J122" s="7">
        <f t="shared" si="17"/>
        <v>3.526731609306568E-2</v>
      </c>
      <c r="K122" s="7">
        <f t="shared" si="15"/>
        <v>0.35862042226152774</v>
      </c>
    </row>
    <row r="123" spans="2:11" x14ac:dyDescent="0.2">
      <c r="B123" s="7">
        <f t="shared" si="10"/>
        <v>2</v>
      </c>
      <c r="C123" s="11">
        <v>98</v>
      </c>
      <c r="D123" s="7">
        <v>22305</v>
      </c>
      <c r="E123" s="7">
        <f t="shared" si="11"/>
        <v>54471.192445706904</v>
      </c>
      <c r="F123" s="7">
        <f t="shared" si="12"/>
        <v>1.0284880559640086</v>
      </c>
      <c r="G123" s="7">
        <f t="shared" si="13"/>
        <v>20172.460057725639</v>
      </c>
      <c r="H123" s="7">
        <f t="shared" si="14"/>
        <v>17886.796656945782</v>
      </c>
      <c r="I123" s="7">
        <f t="shared" si="16"/>
        <v>38059.256714671421</v>
      </c>
      <c r="J123" s="7">
        <f t="shared" si="17"/>
        <v>0.11590845978602474</v>
      </c>
      <c r="K123" s="7">
        <f t="shared" si="15"/>
        <v>0.40957983237166279</v>
      </c>
    </row>
    <row r="124" spans="2:11" x14ac:dyDescent="0.2">
      <c r="B124" s="7">
        <f t="shared" si="10"/>
        <v>3</v>
      </c>
      <c r="C124" s="11">
        <v>99</v>
      </c>
      <c r="D124" s="7">
        <v>20744</v>
      </c>
      <c r="E124" s="7">
        <f t="shared" si="11"/>
        <v>56597.675879146947</v>
      </c>
      <c r="F124" s="7">
        <f t="shared" si="12"/>
        <v>1.0390386796756759</v>
      </c>
      <c r="G124" s="7">
        <f t="shared" si="13"/>
        <v>18160.551080410693</v>
      </c>
      <c r="H124" s="7">
        <f t="shared" si="14"/>
        <v>20663.334457454308</v>
      </c>
      <c r="I124" s="7">
        <f t="shared" si="16"/>
        <v>38823.885537865004</v>
      </c>
      <c r="J124" s="7">
        <f t="shared" si="17"/>
        <v>3.5023847640866849E-2</v>
      </c>
      <c r="K124" s="7">
        <f t="shared" si="15"/>
        <v>0.36667008897716186</v>
      </c>
    </row>
    <row r="125" spans="2:11" x14ac:dyDescent="0.2">
      <c r="B125" s="7">
        <f t="shared" si="10"/>
        <v>4</v>
      </c>
      <c r="C125" s="11">
        <v>100</v>
      </c>
      <c r="D125" s="7">
        <v>19489</v>
      </c>
      <c r="E125" s="7">
        <f t="shared" si="11"/>
        <v>58485.352122243654</v>
      </c>
      <c r="F125" s="7">
        <f t="shared" si="12"/>
        <v>1.0333525399015935</v>
      </c>
      <c r="G125" s="7">
        <f t="shared" si="13"/>
        <v>21089.453721855272</v>
      </c>
      <c r="H125" s="7">
        <f t="shared" si="14"/>
        <v>25026.527361093904</v>
      </c>
      <c r="I125" s="7">
        <f t="shared" si="16"/>
        <v>46115.981082949176</v>
      </c>
      <c r="J125" s="7">
        <f t="shared" si="17"/>
        <v>1.3662569184129085</v>
      </c>
      <c r="K125" s="7">
        <f t="shared" si="15"/>
        <v>0.33301942947458241</v>
      </c>
    </row>
    <row r="126" spans="2:11" x14ac:dyDescent="0.2">
      <c r="C126" s="11"/>
    </row>
    <row r="127" spans="2:11" x14ac:dyDescent="0.2">
      <c r="C127" s="11"/>
    </row>
    <row r="128" spans="2:11" x14ac:dyDescent="0.2">
      <c r="C128" s="11"/>
    </row>
    <row r="129" spans="3:3" x14ac:dyDescent="0.2">
      <c r="C129" s="11"/>
    </row>
    <row r="130" spans="3:3" x14ac:dyDescent="0.2">
      <c r="C130" s="8"/>
    </row>
    <row r="131" spans="3:3" x14ac:dyDescent="0.2">
      <c r="C131" s="8"/>
    </row>
  </sheetData>
  <printOptions headings="1" gridLines="1" gridLinesSet="0"/>
  <pageMargins left="0.75" right="0.75" top="1" bottom="1" header="0.5" footer="0.5"/>
  <pageSetup scale="42" orientation="portrait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0F91FF-D73C-4410-A6CC-E8118D8A7205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92A3899E-9F6A-4107-B772-49B086096C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7BCC589-C040-4B95-A218-1962F18ADA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S63_1</vt:lpstr>
      <vt:lpstr>S63_2</vt:lpstr>
      <vt:lpstr>S63_3</vt:lpstr>
      <vt:lpstr>S63_4</vt:lpstr>
      <vt:lpstr>S63_2!alp</vt:lpstr>
      <vt:lpstr>S63_3!alp</vt:lpstr>
      <vt:lpstr>S63_4!alp</vt:lpstr>
      <vt:lpstr>alp</vt:lpstr>
      <vt:lpstr>S63_2!bet</vt:lpstr>
      <vt:lpstr>S63_3!bet</vt:lpstr>
      <vt:lpstr>S63_4!bet</vt:lpstr>
      <vt:lpstr>bet</vt:lpstr>
      <vt:lpstr>S63_2!gam</vt:lpstr>
      <vt:lpstr>S63_3!gam</vt:lpstr>
      <vt:lpstr>S63_4!gam</vt:lpstr>
      <vt:lpstr>gam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Chang</dc:creator>
  <cp:lastModifiedBy>Administrator</cp:lastModifiedBy>
  <dcterms:created xsi:type="dcterms:W3CDTF">1999-10-08T03:28:32Z</dcterms:created>
  <dcterms:modified xsi:type="dcterms:W3CDTF">2019-09-26T07:34:11Z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