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C703940B-C5F9-417B-8CFC-ABE6D34030A4}" xr6:coauthVersionLast="44" xr6:coauthVersionMax="44" xr10:uidLastSave="{00000000-0000-0000-0000-000000000000}"/>
  <bookViews>
    <workbookView xWindow="-25335" yWindow="3570" windowWidth="21600" windowHeight="11385" activeTab="8" xr2:uid="{00000000-000D-0000-FFFF-FFFF00000000}"/>
  </bookViews>
  <sheets>
    <sheet name="S30_1" sheetId="1" r:id="rId1"/>
    <sheet name="S30_2" sheetId="2" r:id="rId2"/>
    <sheet name="S30_3" sheetId="3" r:id="rId3"/>
    <sheet name="S30_4" sheetId="4" r:id="rId4"/>
    <sheet name="S30_5" sheetId="5" r:id="rId5"/>
    <sheet name="S30_6" sheetId="6" r:id="rId6"/>
    <sheet name="S30_7" sheetId="7" r:id="rId7"/>
    <sheet name="S30_8" sheetId="8" r:id="rId8"/>
    <sheet name="S30_9" sheetId="9" r:id="rId9"/>
  </sheets>
  <externalReferences>
    <externalReference r:id="rId10"/>
  </externalReferences>
  <definedNames>
    <definedName name="annint">[1]Solver2!$K$9</definedName>
    <definedName name="repairprofit">[1]Solver3!$E$16</definedName>
    <definedName name="solver_adj" localSheetId="0" hidden="1">S30_1!$D$2:$I$3</definedName>
    <definedName name="solver_adj" localSheetId="1" hidden="1">S30_2!$F$13:$I$15</definedName>
    <definedName name="solver_adj" localSheetId="2" hidden="1">S30_3!$D$8:$F$8</definedName>
    <definedName name="solver_adj" localSheetId="3" hidden="1">S30_4!$D$2:$I$2</definedName>
    <definedName name="solver_adj" localSheetId="4" hidden="1">S30_5!$B$7:$B$9</definedName>
    <definedName name="solver_adj" localSheetId="5" hidden="1">S30_6!$D$2:$I$3</definedName>
    <definedName name="solver_adj" localSheetId="6" hidden="1">S30_7!$D$2:$I$2</definedName>
    <definedName name="solver_adj" localSheetId="7" hidden="1">S30_8!$C$13:$E$13</definedName>
    <definedName name="solver_adj" localSheetId="8" hidden="1">S30_9!$E$9:$F$9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bd" localSheetId="0" hidden="1">2</definedName>
    <definedName name="solver_ibd" localSheetId="1" hidden="1">2</definedName>
    <definedName name="solver_ibd" localSheetId="2" hidden="1">2</definedName>
    <definedName name="solver_ibd" localSheetId="3" hidden="1">2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itr" localSheetId="5" hidden="1">100</definedName>
    <definedName name="solver_itr" localSheetId="6" hidden="1">100</definedName>
    <definedName name="solver_itr" localSheetId="7" hidden="1">2147483647</definedName>
    <definedName name="solver_itr" localSheetId="8" hidden="1">2147483647</definedName>
    <definedName name="solver_lhs1" localSheetId="0" hidden="1">S30_1!$D$16:$D$17</definedName>
    <definedName name="solver_lhs1" localSheetId="1" hidden="1">S30_2!$B$13:$B$15</definedName>
    <definedName name="solver_lhs1" localSheetId="2" hidden="1">S30_3!$D$8:$F$8</definedName>
    <definedName name="solver_lhs1" localSheetId="3" hidden="1">S30_4!$D$14:$D$15</definedName>
    <definedName name="solver_lhs1" localSheetId="4" hidden="1">S30_5!$B$16</definedName>
    <definedName name="solver_lhs1" localSheetId="5" hidden="1">S30_6!$D$14</definedName>
    <definedName name="solver_lhs1" localSheetId="6" hidden="1">S30_7!$D$12</definedName>
    <definedName name="solver_lhs1" localSheetId="7" hidden="1">S30_8!$C$13:$E$13</definedName>
    <definedName name="solver_lhs1" localSheetId="8" hidden="1">S30_9!$E$9:$F$9</definedName>
    <definedName name="solver_lhs2" localSheetId="0" hidden="1">S30_1!$D$4:$I$4</definedName>
    <definedName name="solver_lhs2" localSheetId="1" hidden="1">S30_2!$F$14</definedName>
    <definedName name="solver_lhs2" localSheetId="2" hidden="1">S30_3!$G$6:$G$7</definedName>
    <definedName name="solver_lhs2" localSheetId="3" hidden="1">S30_4!$D$2:$I$2</definedName>
    <definedName name="solver_lhs2" localSheetId="4" hidden="1">S30_5!$B$19</definedName>
    <definedName name="solver_lhs2" localSheetId="5" hidden="1">S30_6!$D$16:$D$17</definedName>
    <definedName name="solver_lhs2" localSheetId="6" hidden="1">S30_7!$D$14:$D$15</definedName>
    <definedName name="solver_lhs2" localSheetId="7" hidden="1">S30_8!$F$16:$F$17</definedName>
    <definedName name="solver_lhs2" localSheetId="8" hidden="1">S30_9!$G$13:$G$14</definedName>
    <definedName name="solver_lhs3" localSheetId="0" hidden="1">S30_1!$D$16</definedName>
    <definedName name="solver_lhs3" localSheetId="1" hidden="1">S30_2!$F$17:$I$17</definedName>
    <definedName name="solver_lhs3" localSheetId="3" hidden="1">S30_4!$D$2:$I$2</definedName>
    <definedName name="solver_lhs3" localSheetId="5" hidden="1">S30_6!$D$4:$I$4</definedName>
    <definedName name="solver_lhs4" localSheetId="1" hidden="1">S30_2!$G$15</definedName>
    <definedName name="solver_lhs5" localSheetId="1" hidden="1">S30_2!$H$13:$H$14</definedName>
    <definedName name="solver_lhs6" localSheetId="1" hidden="1">S30_2!$I$13</definedName>
    <definedName name="solver_lhs7" localSheetId="1" hidden="1">S30_2!$I$15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loc" localSheetId="0" hidden="1">1</definedName>
    <definedName name="solver_loc" localSheetId="1" hidden="1">1</definedName>
    <definedName name="solver_loc" localSheetId="2" hidden="1">1</definedName>
    <definedName name="solver_loc" localSheetId="3" hidden="1">1</definedName>
    <definedName name="solver_lva" localSheetId="0" hidden="1">2</definedName>
    <definedName name="solver_lva" localSheetId="1" hidden="1">2</definedName>
    <definedName name="solver_lva" localSheetId="2" hidden="1">2</definedName>
    <definedName name="solver_lva" localSheetId="3" hidden="1">2</definedName>
    <definedName name="solver_mip" localSheetId="0" hidden="1">5000</definedName>
    <definedName name="solver_mip" localSheetId="1" hidden="1">5000</definedName>
    <definedName name="solver_mip" localSheetId="2" hidden="1">5000</definedName>
    <definedName name="solver_mip" localSheetId="3" hidden="1">5000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2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0" hidden="1">5000</definedName>
    <definedName name="solver_nod" localSheetId="1" hidden="1">5000</definedName>
    <definedName name="solver_nod" localSheetId="2" hidden="1">5000</definedName>
    <definedName name="solver_nod" localSheetId="3" hidden="1">5000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0" hidden="1">3</definedName>
    <definedName name="solver_num" localSheetId="1" hidden="1">7</definedName>
    <definedName name="solver_num" localSheetId="2" hidden="1">2</definedName>
    <definedName name="solver_num" localSheetId="3" hidden="1">3</definedName>
    <definedName name="solver_num" localSheetId="4" hidden="1">2</definedName>
    <definedName name="solver_num" localSheetId="5" hidden="1">3</definedName>
    <definedName name="solver_num" localSheetId="6" hidden="1">1</definedName>
    <definedName name="solver_num" localSheetId="7" hidden="1">2</definedName>
    <definedName name="solver_num" localSheetId="8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fx" localSheetId="0" hidden="1">2</definedName>
    <definedName name="solver_ofx" localSheetId="1" hidden="1">2</definedName>
    <definedName name="solver_ofx" localSheetId="2" hidden="1">2</definedName>
    <definedName name="solver_ofx" localSheetId="3" hidden="1">2</definedName>
    <definedName name="solver_opt" localSheetId="0" hidden="1">S30_1!$D$14</definedName>
    <definedName name="solver_opt" localSheetId="1" hidden="1">S30_2!$F$21</definedName>
    <definedName name="solver_opt" localSheetId="2" hidden="1">S30_3!$G$5</definedName>
    <definedName name="solver_opt" localSheetId="3" hidden="1">S30_4!$D$12</definedName>
    <definedName name="solver_opt" localSheetId="4" hidden="1">S30_5!$B$13</definedName>
    <definedName name="solver_opt" localSheetId="5" hidden="1">S30_6!$D$14</definedName>
    <definedName name="solver_opt" localSheetId="6" hidden="1">S30_7!$D$12</definedName>
    <definedName name="solver_opt" localSheetId="7" hidden="1">S30_8!$G$14</definedName>
    <definedName name="solver_opt" localSheetId="8" hidden="1">S30_9!$G$11</definedName>
    <definedName name="solver_piv" localSheetId="0" hidden="1">0.000001</definedName>
    <definedName name="solver_piv" localSheetId="1" hidden="1">0.000001</definedName>
    <definedName name="solver_piv" localSheetId="2" hidden="1">0.000001</definedName>
    <definedName name="solver_piv" localSheetId="3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o" localSheetId="0" hidden="1">2</definedName>
    <definedName name="solver_pro" localSheetId="1" hidden="1">2</definedName>
    <definedName name="solver_pro" localSheetId="2" hidden="1">2</definedName>
    <definedName name="solver_pro" localSheetId="3" hidden="1">2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d" localSheetId="0" hidden="1">0.000001</definedName>
    <definedName name="solver_red" localSheetId="1" hidden="1">0.000001</definedName>
    <definedName name="solver_red" localSheetId="2" hidden="1">0.000001</definedName>
    <definedName name="solver_red" localSheetId="3" hidden="1">0.000001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4</definedName>
    <definedName name="solver_rel1" localSheetId="8" hidden="1">4</definedName>
    <definedName name="solver_rel2" localSheetId="0" hidden="1">1</definedName>
    <definedName name="solver_rel2" localSheetId="1" hidden="1">2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2" localSheetId="8" hidden="1">1</definedName>
    <definedName name="solver_rel3" localSheetId="0" hidden="1">1</definedName>
    <definedName name="solver_rel3" localSheetId="1" hidden="1">1</definedName>
    <definedName name="solver_rel3" localSheetId="3" hidden="1">3</definedName>
    <definedName name="solver_rel3" localSheetId="5" hidden="1">1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o" localSheetId="0" hidden="1">2</definedName>
    <definedName name="solver_reo" localSheetId="1" hidden="1">2</definedName>
    <definedName name="solver_reo" localSheetId="2" hidden="1">2</definedName>
    <definedName name="solver_reo" localSheetId="3" hidden="1">2</definedName>
    <definedName name="solver_rep" localSheetId="0" hidden="1">2</definedName>
    <definedName name="solver_rep" localSheetId="1" hidden="1">2</definedName>
    <definedName name="solver_rep" localSheetId="2" hidden="1">2</definedName>
    <definedName name="solver_rep" localSheetId="3" hidden="1">2</definedName>
    <definedName name="solver_rhs1" localSheetId="0" hidden="1">S30_1!$F$16:$F$17</definedName>
    <definedName name="solver_rhs1" localSheetId="1" hidden="1">S30_2!$D$13:$D$15</definedName>
    <definedName name="solver_rhs1" localSheetId="2" hidden="1">S30_3!$D$10:$F$10</definedName>
    <definedName name="solver_rhs1" localSheetId="3" hidden="1">S30_4!$F$14:$F$15</definedName>
    <definedName name="solver_rhs1" localSheetId="4" hidden="1">S30_5!$D$16</definedName>
    <definedName name="solver_rhs1" localSheetId="5" hidden="1">1000000000</definedName>
    <definedName name="solver_rhs1" localSheetId="6" hidden="1">1000000000</definedName>
    <definedName name="solver_rhs1" localSheetId="7" hidden="1">integer</definedName>
    <definedName name="solver_rhs1" localSheetId="8" hidden="1">integer</definedName>
    <definedName name="solver_rhs2" localSheetId="0" hidden="1">S30_1!$D$10:$I$10</definedName>
    <definedName name="solver_rhs2" localSheetId="1" hidden="1">0</definedName>
    <definedName name="solver_rhs2" localSheetId="2" hidden="1">S30_3!$I$6:$I$7</definedName>
    <definedName name="solver_rhs2" localSheetId="3" hidden="1">S30_4!$D$8:$I$8</definedName>
    <definedName name="solver_rhs2" localSheetId="4" hidden="1">S30_5!$D$19</definedName>
    <definedName name="solver_rhs2" localSheetId="5" hidden="1">S30_6!$F$16:$F$17</definedName>
    <definedName name="solver_rhs2" localSheetId="6" hidden="1">S30_7!$F$14:$F$15</definedName>
    <definedName name="solver_rhs2" localSheetId="7" hidden="1">S30_8!$H$16:$H$17</definedName>
    <definedName name="solver_rhs2" localSheetId="8" hidden="1">S30_9!$I$13:$I$14</definedName>
    <definedName name="solver_rhs3" localSheetId="0" hidden="1">4500</definedName>
    <definedName name="solver_rhs3" localSheetId="1" hidden="1">S30_2!$F$19:$I$19</definedName>
    <definedName name="solver_rhs3" localSheetId="3" hidden="1">200</definedName>
    <definedName name="solver_rhs3" localSheetId="5" hidden="1">S30_6!$D$10:$I$10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1</definedName>
    <definedName name="solver_rlx" localSheetId="6" hidden="1">1</definedName>
    <definedName name="solver_rlx" localSheetId="7" hidden="1">2</definedName>
    <definedName name="solver_rlx" localSheetId="8" hidden="1">2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0" hidden="1">1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td" localSheetId="0" hidden="1">1</definedName>
    <definedName name="solver_std" localSheetId="1" hidden="1">1</definedName>
    <definedName name="solver_std" localSheetId="2" hidden="1">1</definedName>
    <definedName name="solver_std" localSheetId="3" hidden="1">1</definedName>
    <definedName name="solver_std" localSheetId="4" hidden="1">1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4" hidden="1">100</definedName>
    <definedName name="solver_tim" localSheetId="5" hidden="1">100</definedName>
    <definedName name="solver_tim" localSheetId="6" hidden="1">100</definedName>
    <definedName name="solver_tim" localSheetId="7" hidden="1">2147483647</definedName>
    <definedName name="solver_tim" localSheetId="8" hidden="1">2147483647</definedName>
    <definedName name="solver_tol" localSheetId="0" hidden="1">0.05</definedName>
    <definedName name="solver_tol" localSheetId="1" hidden="1">0.0005</definedName>
    <definedName name="solver_tol" localSheetId="2" hidden="1">0.0005</definedName>
    <definedName name="solver_tol" localSheetId="3" hidden="1">0.05</definedName>
    <definedName name="solver_tol" localSheetId="4" hidden="1">0.0005</definedName>
    <definedName name="solver_tol" localSheetId="5" hidden="1">0.05</definedName>
    <definedName name="solver_tol" localSheetId="6" hidden="1">0.05</definedName>
    <definedName name="solver_tol" localSheetId="7" hidden="1">0.01</definedName>
    <definedName name="solver_tol" localSheetId="8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unitcost">[1]Solver3!$E$15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9" l="1"/>
  <c r="G13" i="9"/>
  <c r="G11" i="9"/>
  <c r="F17" i="8" l="1"/>
  <c r="F16" i="8"/>
  <c r="G14" i="8"/>
  <c r="H14" i="8"/>
  <c r="I16" i="8"/>
  <c r="I17" i="8"/>
  <c r="D15" i="7" l="1"/>
  <c r="D14" i="7"/>
  <c r="D12" i="7"/>
  <c r="I9" i="7"/>
  <c r="H9" i="7"/>
  <c r="G9" i="7"/>
  <c r="F9" i="7"/>
  <c r="E9" i="7"/>
  <c r="D9" i="7"/>
  <c r="F17" i="6" l="1"/>
  <c r="F16" i="6"/>
  <c r="F12" i="6"/>
  <c r="I11" i="6"/>
  <c r="I12" i="6" s="1"/>
  <c r="H11" i="6"/>
  <c r="H12" i="6" s="1"/>
  <c r="G11" i="6"/>
  <c r="G12" i="6" s="1"/>
  <c r="F11" i="6"/>
  <c r="E11" i="6"/>
  <c r="E12" i="6" s="1"/>
  <c r="D11" i="6"/>
  <c r="D12" i="6" s="1"/>
  <c r="D14" i="6" s="1"/>
  <c r="I4" i="6"/>
  <c r="H4" i="6"/>
  <c r="G4" i="6"/>
  <c r="F4" i="6"/>
  <c r="E4" i="6"/>
  <c r="D4" i="6"/>
  <c r="D17" i="6" s="1"/>
  <c r="D16" i="6" l="1"/>
  <c r="B19" i="5" l="1"/>
  <c r="B16" i="5"/>
  <c r="B13" i="5"/>
  <c r="F15" i="4" l="1"/>
  <c r="D15" i="4"/>
  <c r="F14" i="4"/>
  <c r="D14" i="4"/>
  <c r="I9" i="4"/>
  <c r="H9" i="4"/>
  <c r="G9" i="4"/>
  <c r="F9" i="4"/>
  <c r="E9" i="4"/>
  <c r="D9" i="4"/>
  <c r="D12" i="4" s="1"/>
  <c r="G7" i="3"/>
  <c r="G6" i="3"/>
  <c r="G5" i="3"/>
  <c r="I17" i="2" l="1"/>
  <c r="H17" i="2"/>
  <c r="G17" i="2"/>
  <c r="F17" i="2"/>
  <c r="B15" i="2"/>
  <c r="B14" i="2"/>
  <c r="B13" i="2"/>
  <c r="F21" i="2" s="1"/>
  <c r="E4" i="1" l="1"/>
  <c r="F4" i="1"/>
  <c r="G4" i="1"/>
  <c r="H4" i="1"/>
  <c r="I4" i="1"/>
  <c r="D4" i="1"/>
  <c r="D17" i="1"/>
  <c r="G12" i="1"/>
  <c r="H12" i="1"/>
  <c r="D11" i="1"/>
  <c r="D12" i="1" s="1"/>
  <c r="D14" i="1" s="1"/>
  <c r="E11" i="1"/>
  <c r="E12" i="1" s="1"/>
  <c r="F11" i="1"/>
  <c r="F12" i="1" s="1"/>
  <c r="G11" i="1"/>
  <c r="H11" i="1"/>
  <c r="I11" i="1"/>
  <c r="I12" i="1" s="1"/>
  <c r="D16" i="1"/>
  <c r="F17" i="1"/>
</calcChain>
</file>

<file path=xl/sharedStrings.xml><?xml version="1.0" encoding="utf-8"?>
<sst xmlns="http://schemas.openxmlformats.org/spreadsheetml/2006/main" count="167" uniqueCount="85">
  <si>
    <t>Available</t>
  </si>
  <si>
    <t>Product</t>
  </si>
  <si>
    <t>Labor</t>
  </si>
  <si>
    <t>Raw Material</t>
  </si>
  <si>
    <t>Unit price</t>
  </si>
  <si>
    <t>Variable cost</t>
  </si>
  <si>
    <t>Demand</t>
  </si>
  <si>
    <t>Unit profit cont.</t>
  </si>
  <si>
    <t>Profit</t>
  </si>
  <si>
    <t>Labor Used</t>
  </si>
  <si>
    <t>&lt;=</t>
  </si>
  <si>
    <t>Raw Material Used</t>
  </si>
  <si>
    <t>Pounds made AVAIL LABOR</t>
  </si>
  <si>
    <t>POUNDS MADE BOUGHT LABOR</t>
  </si>
  <si>
    <t>PROFIT BOUGHT LABOR</t>
  </si>
  <si>
    <t>Make pounds made with bought labor be changing cells</t>
  </si>
  <si>
    <t>profit on these is reduced by $1 TIMES LABOR NEEDED</t>
  </si>
  <si>
    <t>TOTAL MADE</t>
  </si>
  <si>
    <t>I assume fractions are allowed</t>
  </si>
  <si>
    <t>Time</t>
  </si>
  <si>
    <t>Tech A</t>
  </si>
  <si>
    <t>Tech B</t>
  </si>
  <si>
    <t>Tech C</t>
  </si>
  <si>
    <t>Tech D</t>
  </si>
  <si>
    <t>x</t>
  </si>
  <si>
    <t>Units Made</t>
  </si>
  <si>
    <t>Made</t>
  </si>
  <si>
    <t>demand</t>
  </si>
  <si>
    <t>Hours worked</t>
  </si>
  <si>
    <t>Hours available</t>
  </si>
  <si>
    <t>Total profit</t>
  </si>
  <si>
    <t>assuming fractions are ok</t>
  </si>
  <si>
    <t>Mice</t>
  </si>
  <si>
    <t>Keyboard</t>
  </si>
  <si>
    <t>Joystick</t>
  </si>
  <si>
    <t>totals</t>
  </si>
  <si>
    <t>unit profit</t>
  </si>
  <si>
    <t>available</t>
  </si>
  <si>
    <t>labor per unit</t>
  </si>
  <si>
    <t>machine time per unit</t>
  </si>
  <si>
    <t>units made</t>
  </si>
  <si>
    <t>Pounds made</t>
  </si>
  <si>
    <t>There is no feasible solution!</t>
  </si>
  <si>
    <t>Unit profit</t>
  </si>
  <si>
    <t>labor hours per unit</t>
  </si>
  <si>
    <t>ounces of diamonds per unit</t>
  </si>
  <si>
    <t>Bracelet</t>
  </si>
  <si>
    <t>Necklace</t>
  </si>
  <si>
    <t>Earrings</t>
  </si>
  <si>
    <t>Make all necklaces!!</t>
  </si>
  <si>
    <t>Labor Avail</t>
  </si>
  <si>
    <t>Diamonds Used</t>
  </si>
  <si>
    <t>Diamonds available</t>
  </si>
  <si>
    <t>Pounds made&lt;400</t>
  </si>
  <si>
    <t>Pounds discount</t>
  </si>
  <si>
    <t>Total made</t>
  </si>
  <si>
    <t>Discount profit</t>
  </si>
  <si>
    <t>Need row 2&lt;=400</t>
  </si>
  <si>
    <t>profit</t>
  </si>
  <si>
    <t xml:space="preserve"> Shoe 1</t>
  </si>
  <si>
    <t xml:space="preserve">Shoe 2 </t>
  </si>
  <si>
    <t>Shoe 3</t>
  </si>
  <si>
    <t>usage</t>
  </si>
  <si>
    <t>Minutes labor used</t>
  </si>
  <si>
    <t>Minutes machine time used</t>
  </si>
  <si>
    <t>Target cell</t>
  </si>
  <si>
    <t>changing cells</t>
  </si>
  <si>
    <t>how many each pair</t>
  </si>
  <si>
    <t>constraints</t>
  </si>
  <si>
    <t>resources used&lt;=resources available</t>
  </si>
  <si>
    <t>changing cells integers</t>
  </si>
  <si>
    <t>Woodco produces desks and chairs</t>
  </si>
  <si>
    <t>The unit profit, wood used (in square feet)</t>
  </si>
  <si>
    <t xml:space="preserve">and skilled carpentry hours used to produce </t>
  </si>
  <si>
    <t>a desk and chair are as follows</t>
  </si>
  <si>
    <t>Desk</t>
  </si>
  <si>
    <t>Chair</t>
  </si>
  <si>
    <t>Used</t>
  </si>
  <si>
    <t>Wood</t>
  </si>
  <si>
    <t>Carpentry hours</t>
  </si>
  <si>
    <t>600 carpentry hours and 1200 square feet of wood are available.</t>
  </si>
  <si>
    <t>Assuming the number of chairs and desks</t>
  </si>
  <si>
    <t>produced must be integers,</t>
  </si>
  <si>
    <t xml:space="preserve">how can Woodco maximize </t>
  </si>
  <si>
    <t>profit?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</si>
</sst>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u/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2" fillId="0" borderId="0"/>
    <xf numFmtId="0" fontId="1" fillId="0" borderId="0"/>
  </cellStyleXfs>
  <cellXfs count="21">
    <xf numFmtId="0" fontId="0" fillId="0" borderId="0" xfId="0"/>
    <xf numFmtId="44" fontId="2" fillId="0" borderId="0" xfId="1"/>
    <xf numFmtId="44" fontId="0" fillId="0" borderId="0" xfId="0" applyNumberFormat="1"/>
    <xf numFmtId="0" fontId="4" fillId="0" borderId="0" xfId="0" applyFont="1"/>
    <xf numFmtId="0" fontId="5" fillId="0" borderId="0" xfId="0" applyFont="1"/>
    <xf numFmtId="0" fontId="2" fillId="0" borderId="0" xfId="2"/>
    <xf numFmtId="44" fontId="0" fillId="0" borderId="0" xfId="1" applyFont="1"/>
    <xf numFmtId="0" fontId="2" fillId="2" borderId="0" xfId="2" applyFill="1"/>
    <xf numFmtId="44" fontId="2" fillId="0" borderId="0" xfId="2" applyNumberFormat="1"/>
    <xf numFmtId="0" fontId="7" fillId="0" borderId="0" xfId="2" applyFont="1" applyAlignment="1">
      <alignment wrapText="1"/>
    </xf>
    <xf numFmtId="0" fontId="2" fillId="0" borderId="0" xfId="2" applyAlignment="1">
      <alignment wrapText="1"/>
    </xf>
    <xf numFmtId="0" fontId="8" fillId="0" borderId="0" xfId="2" applyFont="1"/>
    <xf numFmtId="0" fontId="8" fillId="3" borderId="0" xfId="2" applyFont="1" applyFill="1"/>
    <xf numFmtId="44" fontId="8" fillId="0" borderId="0" xfId="1" applyFont="1"/>
    <xf numFmtId="44" fontId="8" fillId="0" borderId="0" xfId="2" applyNumberFormat="1" applyFont="1"/>
    <xf numFmtId="44" fontId="9" fillId="0" borderId="0" xfId="1" applyFont="1"/>
    <xf numFmtId="0" fontId="10" fillId="0" borderId="0" xfId="3" applyFont="1"/>
    <xf numFmtId="0" fontId="6" fillId="0" borderId="0" xfId="3" applyFont="1"/>
    <xf numFmtId="0" fontId="10" fillId="3" borderId="0" xfId="3" applyFont="1" applyFill="1"/>
    <xf numFmtId="164" fontId="10" fillId="0" borderId="0" xfId="3" applyNumberFormat="1" applyFont="1"/>
    <xf numFmtId="164" fontId="10" fillId="3" borderId="0" xfId="3" applyNumberFormat="1" applyFont="1" applyFill="1"/>
  </cellXfs>
  <cellStyles count="4">
    <cellStyle name="Currency" xfId="1" builtinId="4"/>
    <cellStyle name="Normal" xfId="0" builtinId="0"/>
    <cellStyle name="Normal 2" xfId="2" xr:uid="{A33C70AD-158A-412D-98B2-48FCEF3C6F8C}"/>
    <cellStyle name="Normal 3" xfId="3" xr:uid="{4FB8B558-C6A1-4F2D-90A2-981CB519390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Sampleexams3%20(2).zip/Mondaysolverdec15answ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Solver1"/>
      <sheetName val="Solver2"/>
      <sheetName val="Solver3"/>
    </sheetNames>
    <sheetDataSet>
      <sheetData sheetId="0"/>
      <sheetData sheetId="1"/>
      <sheetData sheetId="2">
        <row r="9">
          <cell r="K9">
            <v>0.1</v>
          </cell>
        </row>
      </sheetData>
      <sheetData sheetId="3">
        <row r="15">
          <cell r="E15">
            <v>60000</v>
          </cell>
        </row>
        <row r="16">
          <cell r="E16">
            <v>25000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I21"/>
  <sheetViews>
    <sheetView zoomScale="80" workbookViewId="0">
      <selection sqref="A1:IV65536"/>
    </sheetView>
  </sheetViews>
  <sheetFormatPr defaultRowHeight="12.75" x14ac:dyDescent="0.2"/>
  <cols>
    <col min="2" max="2" width="9.28515625" bestFit="1" customWidth="1"/>
    <col min="3" max="3" width="30.85546875" bestFit="1" customWidth="1"/>
    <col min="4" max="4" width="11.28515625" bestFit="1" customWidth="1"/>
    <col min="5" max="9" width="9.28515625" bestFit="1" customWidth="1"/>
  </cols>
  <sheetData>
    <row r="2" spans="2:9" x14ac:dyDescent="0.2">
      <c r="C2" s="3" t="s">
        <v>12</v>
      </c>
      <c r="D2" s="4">
        <v>0</v>
      </c>
      <c r="E2" s="4">
        <v>0</v>
      </c>
      <c r="F2" s="4">
        <v>0</v>
      </c>
      <c r="G2" s="4">
        <v>977.00000000008617</v>
      </c>
      <c r="H2" s="4">
        <v>508.40000717193777</v>
      </c>
      <c r="I2" s="4">
        <v>198.66665973377161</v>
      </c>
    </row>
    <row r="3" spans="2:9" x14ac:dyDescent="0.2">
      <c r="C3" s="3" t="s">
        <v>13</v>
      </c>
      <c r="D3" s="4">
        <v>0</v>
      </c>
      <c r="E3" s="4">
        <v>0</v>
      </c>
      <c r="F3" s="4">
        <v>0</v>
      </c>
      <c r="G3" s="4">
        <v>0</v>
      </c>
      <c r="H3" s="4">
        <v>575.59999281600142</v>
      </c>
      <c r="I3" s="4">
        <v>0</v>
      </c>
    </row>
    <row r="4" spans="2:9" x14ac:dyDescent="0.2">
      <c r="C4" s="3" t="s">
        <v>17</v>
      </c>
      <c r="D4" s="3">
        <f t="shared" ref="D4:I4" si="0">SUM(D2:D3)</f>
        <v>0</v>
      </c>
      <c r="E4" s="3">
        <f t="shared" si="0"/>
        <v>0</v>
      </c>
      <c r="F4" s="3">
        <f t="shared" si="0"/>
        <v>0</v>
      </c>
      <c r="G4" s="3">
        <f t="shared" si="0"/>
        <v>977.00000000008617</v>
      </c>
      <c r="H4" s="3">
        <f t="shared" si="0"/>
        <v>1083.9999999879392</v>
      </c>
      <c r="I4" s="3">
        <f t="shared" si="0"/>
        <v>198.66665973377161</v>
      </c>
    </row>
    <row r="5" spans="2:9" x14ac:dyDescent="0.2">
      <c r="B5" t="s">
        <v>0</v>
      </c>
      <c r="C5" t="s">
        <v>1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</row>
    <row r="6" spans="2:9" x14ac:dyDescent="0.2">
      <c r="B6">
        <v>4500</v>
      </c>
      <c r="C6" t="s">
        <v>2</v>
      </c>
      <c r="D6">
        <v>6</v>
      </c>
      <c r="E6">
        <v>5</v>
      </c>
      <c r="F6">
        <v>4</v>
      </c>
      <c r="G6">
        <v>3</v>
      </c>
      <c r="H6">
        <v>2.5</v>
      </c>
      <c r="I6">
        <v>1.5</v>
      </c>
    </row>
    <row r="7" spans="2:9" x14ac:dyDescent="0.2">
      <c r="B7">
        <v>1600</v>
      </c>
      <c r="C7" t="s">
        <v>3</v>
      </c>
      <c r="D7">
        <v>3.2</v>
      </c>
      <c r="E7">
        <v>2.6</v>
      </c>
      <c r="F7">
        <v>1.5</v>
      </c>
      <c r="G7">
        <v>0.8</v>
      </c>
      <c r="H7">
        <v>0.7</v>
      </c>
      <c r="I7">
        <v>0.3</v>
      </c>
    </row>
    <row r="8" spans="2:9" x14ac:dyDescent="0.2">
      <c r="C8" t="s">
        <v>4</v>
      </c>
      <c r="D8" s="1">
        <v>12.5</v>
      </c>
      <c r="E8" s="1">
        <v>11</v>
      </c>
      <c r="F8" s="1">
        <v>9</v>
      </c>
      <c r="G8" s="1">
        <v>7</v>
      </c>
      <c r="H8" s="1">
        <v>6</v>
      </c>
      <c r="I8" s="1">
        <v>3</v>
      </c>
    </row>
    <row r="9" spans="2:9" x14ac:dyDescent="0.2">
      <c r="C9" t="s">
        <v>5</v>
      </c>
      <c r="D9" s="1">
        <v>6.5</v>
      </c>
      <c r="E9" s="1">
        <v>5.7</v>
      </c>
      <c r="F9" s="1">
        <v>3.6</v>
      </c>
      <c r="G9" s="1">
        <v>2.8</v>
      </c>
      <c r="H9" s="1">
        <v>2.2000000000000002</v>
      </c>
      <c r="I9" s="1">
        <v>1.2</v>
      </c>
    </row>
    <row r="10" spans="2:9" x14ac:dyDescent="0.2">
      <c r="C10" t="s">
        <v>6</v>
      </c>
      <c r="D10">
        <v>960</v>
      </c>
      <c r="E10">
        <v>928</v>
      </c>
      <c r="F10">
        <v>1041</v>
      </c>
      <c r="G10">
        <v>977</v>
      </c>
      <c r="H10">
        <v>1084</v>
      </c>
      <c r="I10">
        <v>1055</v>
      </c>
    </row>
    <row r="11" spans="2:9" x14ac:dyDescent="0.2">
      <c r="C11" t="s">
        <v>7</v>
      </c>
      <c r="D11" s="2">
        <f t="shared" ref="D11:I11" si="1">D8-D9</f>
        <v>6</v>
      </c>
      <c r="E11" s="2">
        <f t="shared" si="1"/>
        <v>5.3</v>
      </c>
      <c r="F11" s="2">
        <f t="shared" si="1"/>
        <v>5.4</v>
      </c>
      <c r="G11" s="2">
        <f t="shared" si="1"/>
        <v>4.2</v>
      </c>
      <c r="H11" s="2">
        <f t="shared" si="1"/>
        <v>3.8</v>
      </c>
      <c r="I11" s="2">
        <f t="shared" si="1"/>
        <v>1.8</v>
      </c>
    </row>
    <row r="12" spans="2:9" x14ac:dyDescent="0.2">
      <c r="C12" s="3" t="s">
        <v>14</v>
      </c>
      <c r="D12" s="2">
        <f t="shared" ref="D12:I12" si="2">D11-D6</f>
        <v>0</v>
      </c>
      <c r="E12" s="2">
        <f t="shared" si="2"/>
        <v>0.29999999999999982</v>
      </c>
      <c r="F12" s="2">
        <f t="shared" si="2"/>
        <v>1.4000000000000004</v>
      </c>
      <c r="G12" s="2">
        <f t="shared" si="2"/>
        <v>1.2000000000000002</v>
      </c>
      <c r="H12" s="2">
        <f t="shared" si="2"/>
        <v>1.2999999999999998</v>
      </c>
      <c r="I12" s="2">
        <f t="shared" si="2"/>
        <v>0.30000000000000004</v>
      </c>
    </row>
    <row r="13" spans="2:9" x14ac:dyDescent="0.2">
      <c r="I13" s="3"/>
    </row>
    <row r="14" spans="2:9" x14ac:dyDescent="0.2">
      <c r="C14" t="s">
        <v>8</v>
      </c>
      <c r="D14" s="1">
        <f>SUMPRODUCT(D11:I11,$D$2:$I$2)+SUMPRODUCT(D12:I12,D3:I3)</f>
        <v>7141.2000054353166</v>
      </c>
      <c r="I14" s="3"/>
    </row>
    <row r="15" spans="2:9" x14ac:dyDescent="0.2">
      <c r="F15" t="s">
        <v>0</v>
      </c>
    </row>
    <row r="16" spans="2:9" x14ac:dyDescent="0.2">
      <c r="C16" t="s">
        <v>9</v>
      </c>
      <c r="D16">
        <f>SUMPRODUCT($D$2:$I$2,D6:I6)</f>
        <v>4500.0000075307598</v>
      </c>
      <c r="E16" t="s">
        <v>10</v>
      </c>
      <c r="F16">
        <v>4500</v>
      </c>
    </row>
    <row r="17" spans="3:6" x14ac:dyDescent="0.2">
      <c r="C17" t="s">
        <v>11</v>
      </c>
      <c r="D17">
        <f>SUMPRODUCT($D$2:$I$2,D7:I7)+SUMPRODUCT(D3:I3,D7:I7)</f>
        <v>1599.9999979117579</v>
      </c>
      <c r="E17" t="s">
        <v>10</v>
      </c>
      <c r="F17">
        <f>B7</f>
        <v>1600</v>
      </c>
    </row>
    <row r="20" spans="3:6" x14ac:dyDescent="0.2">
      <c r="D20" s="3" t="s">
        <v>15</v>
      </c>
    </row>
    <row r="21" spans="3:6" x14ac:dyDescent="0.2">
      <c r="D21" s="3" t="s">
        <v>16</v>
      </c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E0AC5-C53F-482D-A866-A09DE51C6958}">
  <sheetPr codeName="Sheet2"/>
  <dimension ref="B2:I21"/>
  <sheetViews>
    <sheetView workbookViewId="0">
      <selection activeCell="B18" sqref="B18"/>
    </sheetView>
  </sheetViews>
  <sheetFormatPr defaultRowHeight="12.75" x14ac:dyDescent="0.2"/>
  <cols>
    <col min="1" max="4" width="9.140625" style="5"/>
    <col min="5" max="5" width="17.28515625" style="5" customWidth="1"/>
    <col min="6" max="6" width="13.42578125" style="5" customWidth="1"/>
    <col min="7" max="16384" width="9.140625" style="5"/>
  </cols>
  <sheetData>
    <row r="2" spans="2:9" x14ac:dyDescent="0.2">
      <c r="F2" s="5" t="s">
        <v>18</v>
      </c>
    </row>
    <row r="4" spans="2:9" x14ac:dyDescent="0.2">
      <c r="E4" s="5" t="s">
        <v>19</v>
      </c>
    </row>
    <row r="6" spans="2:9" x14ac:dyDescent="0.2">
      <c r="B6" s="5" t="s">
        <v>8</v>
      </c>
      <c r="E6" s="5" t="s">
        <v>1</v>
      </c>
      <c r="F6" s="5" t="s">
        <v>20</v>
      </c>
      <c r="G6" s="5" t="s">
        <v>21</v>
      </c>
      <c r="H6" s="5" t="s">
        <v>22</v>
      </c>
      <c r="I6" s="5" t="s">
        <v>23</v>
      </c>
    </row>
    <row r="7" spans="2:9" x14ac:dyDescent="0.2">
      <c r="B7" s="6">
        <v>6</v>
      </c>
      <c r="C7" s="6"/>
      <c r="D7" s="6"/>
      <c r="E7" s="5">
        <v>1</v>
      </c>
      <c r="F7" s="5">
        <v>2</v>
      </c>
      <c r="G7" s="5">
        <v>2.5</v>
      </c>
      <c r="H7" s="5" t="s">
        <v>24</v>
      </c>
      <c r="I7" s="5" t="s">
        <v>24</v>
      </c>
    </row>
    <row r="8" spans="2:9" x14ac:dyDescent="0.2">
      <c r="B8" s="6">
        <v>7</v>
      </c>
      <c r="C8" s="6"/>
      <c r="D8" s="6"/>
      <c r="E8" s="5">
        <v>2</v>
      </c>
      <c r="F8" s="5" t="s">
        <v>24</v>
      </c>
      <c r="G8" s="5">
        <v>3</v>
      </c>
      <c r="H8" s="5" t="s">
        <v>24</v>
      </c>
      <c r="I8" s="5">
        <v>3.5</v>
      </c>
    </row>
    <row r="9" spans="2:9" x14ac:dyDescent="0.2">
      <c r="B9" s="6">
        <v>10</v>
      </c>
      <c r="C9" s="6"/>
      <c r="D9" s="6"/>
      <c r="E9" s="5">
        <v>3</v>
      </c>
      <c r="F9" s="5">
        <v>3</v>
      </c>
      <c r="G9" s="5" t="s">
        <v>24</v>
      </c>
      <c r="H9" s="5">
        <v>4</v>
      </c>
      <c r="I9" s="5" t="s">
        <v>24</v>
      </c>
    </row>
    <row r="11" spans="2:9" x14ac:dyDescent="0.2">
      <c r="E11" s="5" t="s">
        <v>25</v>
      </c>
    </row>
    <row r="12" spans="2:9" x14ac:dyDescent="0.2">
      <c r="B12" s="5" t="s">
        <v>26</v>
      </c>
      <c r="D12" s="5" t="s">
        <v>27</v>
      </c>
      <c r="E12" s="5" t="s">
        <v>1</v>
      </c>
      <c r="F12" s="5" t="s">
        <v>20</v>
      </c>
      <c r="G12" s="5" t="s">
        <v>21</v>
      </c>
      <c r="H12" s="5" t="s">
        <v>22</v>
      </c>
      <c r="I12" s="5" t="s">
        <v>23</v>
      </c>
    </row>
    <row r="13" spans="2:9" x14ac:dyDescent="0.2">
      <c r="B13" s="5">
        <f>SUM(F13:I13)</f>
        <v>78</v>
      </c>
      <c r="C13" s="5" t="s">
        <v>10</v>
      </c>
      <c r="D13" s="5">
        <v>80</v>
      </c>
      <c r="E13" s="5">
        <v>1</v>
      </c>
      <c r="F13" s="5">
        <v>30</v>
      </c>
      <c r="G13" s="5">
        <v>48</v>
      </c>
      <c r="H13" s="5">
        <v>0</v>
      </c>
      <c r="I13" s="5">
        <v>0</v>
      </c>
    </row>
    <row r="14" spans="2:9" x14ac:dyDescent="0.2">
      <c r="B14" s="5">
        <f>SUM(F14:I14)</f>
        <v>34.285714285714285</v>
      </c>
      <c r="C14" s="5" t="s">
        <v>10</v>
      </c>
      <c r="D14" s="5">
        <v>50</v>
      </c>
      <c r="E14" s="5">
        <v>2</v>
      </c>
      <c r="F14" s="5">
        <v>0</v>
      </c>
      <c r="G14" s="5">
        <v>0</v>
      </c>
      <c r="H14" s="5">
        <v>0</v>
      </c>
      <c r="I14" s="5">
        <v>34.285714285714285</v>
      </c>
    </row>
    <row r="15" spans="2:9" x14ac:dyDescent="0.2">
      <c r="B15" s="5">
        <f>SUM(F15:I15)</f>
        <v>50</v>
      </c>
      <c r="C15" s="5" t="s">
        <v>10</v>
      </c>
      <c r="D15" s="5">
        <v>50</v>
      </c>
      <c r="E15" s="5">
        <v>3</v>
      </c>
      <c r="F15" s="5">
        <v>20</v>
      </c>
      <c r="G15" s="5">
        <v>0</v>
      </c>
      <c r="H15" s="5">
        <v>30</v>
      </c>
      <c r="I15" s="5">
        <v>0</v>
      </c>
    </row>
    <row r="17" spans="5:9" x14ac:dyDescent="0.2">
      <c r="E17" s="5" t="s">
        <v>28</v>
      </c>
      <c r="F17" s="5">
        <f>SUMPRODUCT(F13:F15,F7:F9)</f>
        <v>120</v>
      </c>
      <c r="G17" s="5">
        <f>SUMPRODUCT(G13:G15,G7:G9)</f>
        <v>120</v>
      </c>
      <c r="H17" s="5">
        <f>SUMPRODUCT(H13:H15,H7:H9)</f>
        <v>120</v>
      </c>
      <c r="I17" s="5">
        <f>SUMPRODUCT(I13:I15,I7:I9)</f>
        <v>120</v>
      </c>
    </row>
    <row r="18" spans="5:9" x14ac:dyDescent="0.2">
      <c r="F18" s="5" t="s">
        <v>10</v>
      </c>
      <c r="G18" s="5" t="s">
        <v>10</v>
      </c>
      <c r="H18" s="5" t="s">
        <v>10</v>
      </c>
      <c r="I18" s="5" t="s">
        <v>10</v>
      </c>
    </row>
    <row r="19" spans="5:9" x14ac:dyDescent="0.2">
      <c r="E19" s="5" t="s">
        <v>29</v>
      </c>
      <c r="F19" s="5">
        <v>120</v>
      </c>
      <c r="G19" s="5">
        <v>120</v>
      </c>
      <c r="H19" s="5">
        <v>120</v>
      </c>
      <c r="I19" s="5">
        <v>120</v>
      </c>
    </row>
    <row r="21" spans="5:9" x14ac:dyDescent="0.2">
      <c r="E21" s="5" t="s">
        <v>30</v>
      </c>
      <c r="F21" s="6">
        <f>SUMPRODUCT(B13:B15,B7:B9)</f>
        <v>1208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4740-F939-45A3-B444-5B53EB1D9E3B}">
  <sheetPr codeName="Sheet3"/>
  <dimension ref="C2:I10"/>
  <sheetViews>
    <sheetView workbookViewId="0">
      <selection activeCell="C16" sqref="C16"/>
    </sheetView>
  </sheetViews>
  <sheetFormatPr defaultRowHeight="12.75" x14ac:dyDescent="0.2"/>
  <cols>
    <col min="1" max="2" width="9.140625" style="5"/>
    <col min="3" max="3" width="19.140625" style="5" bestFit="1" customWidth="1"/>
    <col min="4" max="6" width="9.140625" style="5"/>
    <col min="7" max="7" width="12.28515625" style="5" bestFit="1" customWidth="1"/>
    <col min="8" max="16384" width="9.140625" style="5"/>
  </cols>
  <sheetData>
    <row r="2" spans="3:9" x14ac:dyDescent="0.2">
      <c r="C2" s="5" t="s">
        <v>31</v>
      </c>
    </row>
    <row r="4" spans="3:9" x14ac:dyDescent="0.2">
      <c r="D4" s="5" t="s">
        <v>32</v>
      </c>
      <c r="E4" s="5" t="s">
        <v>33</v>
      </c>
      <c r="F4" s="5" t="s">
        <v>34</v>
      </c>
      <c r="G4" s="5" t="s">
        <v>35</v>
      </c>
    </row>
    <row r="5" spans="3:9" x14ac:dyDescent="0.2">
      <c r="C5" s="5" t="s">
        <v>36</v>
      </c>
      <c r="D5" s="6">
        <v>8</v>
      </c>
      <c r="E5" s="6">
        <v>11</v>
      </c>
      <c r="F5" s="6">
        <v>9</v>
      </c>
      <c r="G5" s="6">
        <f>SUMPRODUCT(D5:F5,$D$8:$F$8)</f>
        <v>488866.66666666663</v>
      </c>
      <c r="I5" s="5" t="s">
        <v>37</v>
      </c>
    </row>
    <row r="6" spans="3:9" x14ac:dyDescent="0.2">
      <c r="C6" s="5" t="s">
        <v>38</v>
      </c>
      <c r="D6" s="5">
        <v>0.2</v>
      </c>
      <c r="E6" s="5">
        <v>0.3</v>
      </c>
      <c r="F6" s="5">
        <v>0.24</v>
      </c>
      <c r="G6" s="5">
        <f>SUMPRODUCT(D6:F6,$D$8:$F$8)</f>
        <v>13000</v>
      </c>
      <c r="H6" s="5" t="s">
        <v>10</v>
      </c>
      <c r="I6" s="5">
        <v>13000</v>
      </c>
    </row>
    <row r="7" spans="3:9" x14ac:dyDescent="0.2">
      <c r="C7" s="5" t="s">
        <v>39</v>
      </c>
      <c r="D7" s="5">
        <v>0.04</v>
      </c>
      <c r="E7" s="5">
        <v>5.5E-2</v>
      </c>
      <c r="F7" s="5">
        <v>0.04</v>
      </c>
      <c r="G7" s="5">
        <f>SUMPRODUCT(D7:F7,$D$8:$F$8)</f>
        <v>2389.333333333333</v>
      </c>
      <c r="H7" s="5" t="s">
        <v>10</v>
      </c>
      <c r="I7" s="5">
        <v>3000</v>
      </c>
    </row>
    <row r="8" spans="3:9" x14ac:dyDescent="0.2">
      <c r="C8" s="5" t="s">
        <v>40</v>
      </c>
      <c r="D8" s="7">
        <v>15000</v>
      </c>
      <c r="E8" s="7">
        <v>24533.333333333332</v>
      </c>
      <c r="F8" s="7">
        <v>11000</v>
      </c>
    </row>
    <row r="9" spans="3:9" x14ac:dyDescent="0.2">
      <c r="D9" s="5" t="s">
        <v>10</v>
      </c>
      <c r="E9" s="5" t="s">
        <v>10</v>
      </c>
      <c r="F9" s="5" t="s">
        <v>10</v>
      </c>
    </row>
    <row r="10" spans="3:9" x14ac:dyDescent="0.2">
      <c r="C10" s="5" t="s">
        <v>27</v>
      </c>
      <c r="D10" s="5">
        <v>15000</v>
      </c>
      <c r="E10" s="5">
        <v>25000</v>
      </c>
      <c r="F10" s="5">
        <v>11000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1FD5-7106-4EF3-9392-5AC9CA63018A}">
  <sheetPr codeName="Sheet4"/>
  <dimension ref="B2:I19"/>
  <sheetViews>
    <sheetView zoomScale="80" workbookViewId="0">
      <selection activeCell="D18" sqref="D18:F19"/>
    </sheetView>
  </sheetViews>
  <sheetFormatPr defaultRowHeight="12.75" x14ac:dyDescent="0.2"/>
  <cols>
    <col min="1" max="1" width="9.140625" style="5"/>
    <col min="2" max="2" width="9.28515625" style="5" bestFit="1" customWidth="1"/>
    <col min="3" max="3" width="22.42578125" style="5" customWidth="1"/>
    <col min="4" max="4" width="11.28515625" style="5" bestFit="1" customWidth="1"/>
    <col min="5" max="9" width="9.28515625" style="5" bestFit="1" customWidth="1"/>
    <col min="10" max="16384" width="9.140625" style="5"/>
  </cols>
  <sheetData>
    <row r="2" spans="2:9" x14ac:dyDescent="0.2">
      <c r="C2" s="5" t="s">
        <v>41</v>
      </c>
      <c r="D2" s="5">
        <v>200</v>
      </c>
      <c r="E2" s="5">
        <v>200</v>
      </c>
      <c r="F2" s="5">
        <v>200</v>
      </c>
      <c r="G2" s="5">
        <v>200</v>
      </c>
      <c r="H2" s="5">
        <v>200</v>
      </c>
      <c r="I2" s="5">
        <v>200</v>
      </c>
    </row>
    <row r="3" spans="2:9" x14ac:dyDescent="0.2">
      <c r="B3" s="5" t="s">
        <v>0</v>
      </c>
      <c r="C3" s="5" t="s">
        <v>1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</row>
    <row r="4" spans="2:9" x14ac:dyDescent="0.2">
      <c r="B4" s="5">
        <v>4500</v>
      </c>
      <c r="C4" s="5" t="s">
        <v>2</v>
      </c>
      <c r="D4" s="5">
        <v>6</v>
      </c>
      <c r="E4" s="5">
        <v>5</v>
      </c>
      <c r="F4" s="5">
        <v>4</v>
      </c>
      <c r="G4" s="5">
        <v>3</v>
      </c>
      <c r="H4" s="5">
        <v>2.5</v>
      </c>
      <c r="I4" s="5">
        <v>1.5</v>
      </c>
    </row>
    <row r="5" spans="2:9" x14ac:dyDescent="0.2">
      <c r="B5" s="5">
        <v>1600</v>
      </c>
      <c r="C5" s="5" t="s">
        <v>3</v>
      </c>
      <c r="D5" s="5">
        <v>3.2</v>
      </c>
      <c r="E5" s="5">
        <v>2.6</v>
      </c>
      <c r="F5" s="5">
        <v>1.5</v>
      </c>
      <c r="G5" s="5">
        <v>0.8</v>
      </c>
      <c r="H5" s="5">
        <v>0.7</v>
      </c>
      <c r="I5" s="5">
        <v>0.3</v>
      </c>
    </row>
    <row r="6" spans="2:9" x14ac:dyDescent="0.2">
      <c r="C6" s="5" t="s">
        <v>4</v>
      </c>
      <c r="D6" s="1">
        <v>12.5</v>
      </c>
      <c r="E6" s="1">
        <v>11</v>
      </c>
      <c r="F6" s="1">
        <v>9</v>
      </c>
      <c r="G6" s="1">
        <v>7</v>
      </c>
      <c r="H6" s="1">
        <v>6</v>
      </c>
      <c r="I6" s="1">
        <v>3</v>
      </c>
    </row>
    <row r="7" spans="2:9" x14ac:dyDescent="0.2">
      <c r="C7" s="5" t="s">
        <v>5</v>
      </c>
      <c r="D7" s="1">
        <v>6.5</v>
      </c>
      <c r="E7" s="1">
        <v>5.7</v>
      </c>
      <c r="F7" s="1">
        <v>3.6</v>
      </c>
      <c r="G7" s="1">
        <v>2.8</v>
      </c>
      <c r="H7" s="1">
        <v>2.2000000000000002</v>
      </c>
      <c r="I7" s="1">
        <v>1.2</v>
      </c>
    </row>
    <row r="8" spans="2:9" x14ac:dyDescent="0.2">
      <c r="C8" s="5" t="s">
        <v>6</v>
      </c>
      <c r="D8" s="5">
        <v>960</v>
      </c>
      <c r="E8" s="5">
        <v>928</v>
      </c>
      <c r="F8" s="5">
        <v>1041</v>
      </c>
      <c r="G8" s="5">
        <v>977</v>
      </c>
      <c r="H8" s="5">
        <v>1084</v>
      </c>
      <c r="I8" s="5">
        <v>1055</v>
      </c>
    </row>
    <row r="9" spans="2:9" x14ac:dyDescent="0.2">
      <c r="C9" s="5" t="s">
        <v>7</v>
      </c>
      <c r="D9" s="8">
        <f t="shared" ref="D9:I9" si="0">D6-D7</f>
        <v>6</v>
      </c>
      <c r="E9" s="8">
        <f t="shared" si="0"/>
        <v>5.3</v>
      </c>
      <c r="F9" s="8">
        <f t="shared" si="0"/>
        <v>5.4</v>
      </c>
      <c r="G9" s="8">
        <f t="shared" si="0"/>
        <v>4.2</v>
      </c>
      <c r="H9" s="8">
        <f t="shared" si="0"/>
        <v>3.8</v>
      </c>
      <c r="I9" s="8">
        <f t="shared" si="0"/>
        <v>1.8</v>
      </c>
    </row>
    <row r="12" spans="2:9" x14ac:dyDescent="0.2">
      <c r="C12" s="5" t="s">
        <v>8</v>
      </c>
      <c r="D12" s="1">
        <f>SUMPRODUCT(D9:I9,$D$2:$I$2)</f>
        <v>5300</v>
      </c>
    </row>
    <row r="13" spans="2:9" x14ac:dyDescent="0.2">
      <c r="F13" s="5" t="s">
        <v>0</v>
      </c>
    </row>
    <row r="14" spans="2:9" x14ac:dyDescent="0.2">
      <c r="C14" s="5" t="s">
        <v>9</v>
      </c>
      <c r="D14" s="5">
        <f>SUMPRODUCT($D$2:$I$2,D4:I4)</f>
        <v>4400</v>
      </c>
      <c r="E14" s="5" t="s">
        <v>10</v>
      </c>
      <c r="F14" s="5">
        <f>B4</f>
        <v>4500</v>
      </c>
    </row>
    <row r="15" spans="2:9" x14ac:dyDescent="0.2">
      <c r="C15" s="5" t="s">
        <v>11</v>
      </c>
      <c r="D15" s="5">
        <f>SUMPRODUCT($D$2:$I$2,D5:I5)</f>
        <v>1820</v>
      </c>
      <c r="E15" s="5" t="s">
        <v>10</v>
      </c>
      <c r="F15" s="5">
        <f>B5</f>
        <v>1600</v>
      </c>
    </row>
    <row r="18" spans="4:6" x14ac:dyDescent="0.2">
      <c r="D18" s="7"/>
      <c r="E18" s="7"/>
      <c r="F18" s="7"/>
    </row>
    <row r="19" spans="4:6" x14ac:dyDescent="0.2">
      <c r="D19" s="7" t="s">
        <v>42</v>
      </c>
      <c r="E19" s="7"/>
      <c r="F19" s="7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2C4B-DA06-4777-A28E-3A7E82D64E4C}">
  <sheetPr codeName="Sheet5"/>
  <dimension ref="B6:F19"/>
  <sheetViews>
    <sheetView workbookViewId="0">
      <selection activeCell="D12" sqref="D12"/>
    </sheetView>
  </sheetViews>
  <sheetFormatPr defaultRowHeight="12.75" x14ac:dyDescent="0.2"/>
  <cols>
    <col min="1" max="1" width="9.140625" style="5"/>
    <col min="2" max="2" width="14.5703125" style="5" customWidth="1"/>
    <col min="3" max="3" width="9.140625" style="5"/>
    <col min="4" max="4" width="15.7109375" style="5" customWidth="1"/>
    <col min="5" max="16384" width="9.140625" style="5"/>
  </cols>
  <sheetData>
    <row r="6" spans="2:6" ht="38.25" x14ac:dyDescent="0.2">
      <c r="B6" s="5" t="s">
        <v>26</v>
      </c>
      <c r="D6" s="9" t="s">
        <v>43</v>
      </c>
      <c r="E6" s="10" t="s">
        <v>44</v>
      </c>
      <c r="F6" s="10" t="s">
        <v>45</v>
      </c>
    </row>
    <row r="7" spans="2:6" x14ac:dyDescent="0.2">
      <c r="B7" s="7">
        <v>0</v>
      </c>
      <c r="C7" s="5" t="s">
        <v>46</v>
      </c>
      <c r="D7" s="6">
        <v>300</v>
      </c>
      <c r="E7" s="5">
        <v>0.35</v>
      </c>
      <c r="F7" s="5">
        <v>1.2</v>
      </c>
    </row>
    <row r="8" spans="2:6" x14ac:dyDescent="0.2">
      <c r="B8" s="7">
        <v>1066.6666666666663</v>
      </c>
      <c r="C8" s="5" t="s">
        <v>47</v>
      </c>
      <c r="D8" s="6">
        <v>200</v>
      </c>
      <c r="E8" s="5">
        <v>0.15</v>
      </c>
      <c r="F8" s="5">
        <v>0.75</v>
      </c>
    </row>
    <row r="9" spans="2:6" x14ac:dyDescent="0.2">
      <c r="B9" s="7">
        <v>4.5474735088646412E-13</v>
      </c>
      <c r="C9" s="5" t="s">
        <v>48</v>
      </c>
      <c r="D9" s="6">
        <v>100</v>
      </c>
      <c r="E9" s="5">
        <v>0.05</v>
      </c>
      <c r="F9" s="5">
        <v>0.5</v>
      </c>
    </row>
    <row r="11" spans="2:6" x14ac:dyDescent="0.2">
      <c r="E11" s="11"/>
      <c r="F11" s="11"/>
    </row>
    <row r="12" spans="2:6" x14ac:dyDescent="0.2">
      <c r="B12" s="5" t="s">
        <v>8</v>
      </c>
      <c r="E12" s="11" t="s">
        <v>49</v>
      </c>
      <c r="F12" s="11"/>
    </row>
    <row r="13" spans="2:6" x14ac:dyDescent="0.2">
      <c r="B13" s="6">
        <f>SUMPRODUCT(B7:B9,D7:D9)</f>
        <v>213333.33333333331</v>
      </c>
    </row>
    <row r="15" spans="2:6" x14ac:dyDescent="0.2">
      <c r="B15" s="5" t="s">
        <v>9</v>
      </c>
      <c r="D15" s="5" t="s">
        <v>50</v>
      </c>
    </row>
    <row r="16" spans="2:6" x14ac:dyDescent="0.2">
      <c r="B16" s="5">
        <f>SUMPRODUCT(B7:B9,E7:E9)</f>
        <v>159.99999999999997</v>
      </c>
      <c r="C16" s="5" t="s">
        <v>10</v>
      </c>
      <c r="D16" s="5">
        <v>160</v>
      </c>
    </row>
    <row r="18" spans="2:4" x14ac:dyDescent="0.2">
      <c r="B18" s="5" t="s">
        <v>51</v>
      </c>
      <c r="D18" s="5" t="s">
        <v>52</v>
      </c>
    </row>
    <row r="19" spans="2:4" x14ac:dyDescent="0.2">
      <c r="B19" s="5">
        <f>SUMPRODUCT(B7:B9,F7:F9)</f>
        <v>800</v>
      </c>
      <c r="C19" s="5" t="s">
        <v>10</v>
      </c>
      <c r="D19" s="5">
        <v>800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928E-78F2-4F24-A6DA-94949B151C0E}">
  <sheetPr codeName="Sheet6"/>
  <dimension ref="B2:I20"/>
  <sheetViews>
    <sheetView zoomScaleNormal="100" workbookViewId="0">
      <selection activeCell="C27" sqref="C27"/>
    </sheetView>
  </sheetViews>
  <sheetFormatPr defaultRowHeight="12.75" x14ac:dyDescent="0.2"/>
  <cols>
    <col min="1" max="1" width="9.140625" style="5"/>
    <col min="2" max="2" width="9.28515625" style="5" bestFit="1" customWidth="1"/>
    <col min="3" max="3" width="22.42578125" style="5" customWidth="1"/>
    <col min="4" max="4" width="21" style="5" customWidth="1"/>
    <col min="5" max="8" width="9.28515625" style="5" bestFit="1" customWidth="1"/>
    <col min="9" max="9" width="9.28515625" style="5" customWidth="1"/>
    <col min="10" max="16384" width="9.140625" style="5"/>
  </cols>
  <sheetData>
    <row r="2" spans="2:9" x14ac:dyDescent="0.2">
      <c r="B2" s="11"/>
      <c r="C2" s="11" t="s">
        <v>53</v>
      </c>
      <c r="D2" s="12">
        <v>999991053.32999909</v>
      </c>
      <c r="E2" s="12">
        <v>928</v>
      </c>
      <c r="F2" s="12">
        <v>1041</v>
      </c>
      <c r="G2" s="12">
        <v>976.99999999999977</v>
      </c>
      <c r="H2" s="12">
        <v>1084</v>
      </c>
      <c r="I2" s="12">
        <v>-2778.5999981052369</v>
      </c>
    </row>
    <row r="3" spans="2:9" x14ac:dyDescent="0.2">
      <c r="B3" s="11"/>
      <c r="C3" s="11" t="s">
        <v>54</v>
      </c>
      <c r="D3" s="12">
        <v>-999992016.17999959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</row>
    <row r="4" spans="2:9" x14ac:dyDescent="0.2">
      <c r="B4" s="11"/>
      <c r="C4" s="11" t="s">
        <v>55</v>
      </c>
      <c r="D4" s="12">
        <f>SUM(D2:D3)</f>
        <v>-962.85000050067902</v>
      </c>
      <c r="E4" s="12">
        <f t="shared" ref="E4:I4" si="0">SUM(E2:E3)</f>
        <v>928</v>
      </c>
      <c r="F4" s="12">
        <f t="shared" si="0"/>
        <v>1041</v>
      </c>
      <c r="G4" s="12">
        <f t="shared" si="0"/>
        <v>976.99999999999977</v>
      </c>
      <c r="H4" s="12">
        <f t="shared" si="0"/>
        <v>1084</v>
      </c>
      <c r="I4" s="12">
        <f t="shared" si="0"/>
        <v>-2778.5999981052369</v>
      </c>
    </row>
    <row r="5" spans="2:9" x14ac:dyDescent="0.2">
      <c r="B5" s="11" t="s">
        <v>0</v>
      </c>
      <c r="C5" s="11" t="s">
        <v>1</v>
      </c>
      <c r="D5" s="11">
        <v>1</v>
      </c>
      <c r="E5" s="11">
        <v>2</v>
      </c>
      <c r="F5" s="11">
        <v>3</v>
      </c>
      <c r="G5" s="11">
        <v>4</v>
      </c>
      <c r="H5" s="11">
        <v>5</v>
      </c>
      <c r="I5" s="11">
        <v>6</v>
      </c>
    </row>
    <row r="6" spans="2:9" x14ac:dyDescent="0.2">
      <c r="B6" s="11">
        <v>4500</v>
      </c>
      <c r="C6" s="11" t="s">
        <v>2</v>
      </c>
      <c r="D6" s="11">
        <v>6</v>
      </c>
      <c r="E6" s="11">
        <v>5</v>
      </c>
      <c r="F6" s="11">
        <v>4</v>
      </c>
      <c r="G6" s="11">
        <v>3</v>
      </c>
      <c r="H6" s="11">
        <v>2.5</v>
      </c>
      <c r="I6" s="11">
        <v>1.5</v>
      </c>
    </row>
    <row r="7" spans="2:9" x14ac:dyDescent="0.2">
      <c r="B7" s="11">
        <v>1600</v>
      </c>
      <c r="C7" s="11" t="s">
        <v>3</v>
      </c>
      <c r="D7" s="11">
        <v>3.2</v>
      </c>
      <c r="E7" s="11">
        <v>2.6</v>
      </c>
      <c r="F7" s="11">
        <v>1.5</v>
      </c>
      <c r="G7" s="11">
        <v>0.8</v>
      </c>
      <c r="H7" s="11">
        <v>0.7</v>
      </c>
      <c r="I7" s="11">
        <v>0.3</v>
      </c>
    </row>
    <row r="8" spans="2:9" x14ac:dyDescent="0.2">
      <c r="B8" s="11"/>
      <c r="C8" s="11" t="s">
        <v>4</v>
      </c>
      <c r="D8" s="13">
        <v>12.5</v>
      </c>
      <c r="E8" s="13">
        <v>11</v>
      </c>
      <c r="F8" s="13">
        <v>9</v>
      </c>
      <c r="G8" s="13">
        <v>7</v>
      </c>
      <c r="H8" s="13">
        <v>6</v>
      </c>
      <c r="I8" s="13">
        <v>3</v>
      </c>
    </row>
    <row r="9" spans="2:9" x14ac:dyDescent="0.2">
      <c r="B9" s="11"/>
      <c r="C9" s="11" t="s">
        <v>5</v>
      </c>
      <c r="D9" s="13">
        <v>6.5</v>
      </c>
      <c r="E9" s="13">
        <v>5.7</v>
      </c>
      <c r="F9" s="13">
        <v>3.6</v>
      </c>
      <c r="G9" s="13">
        <v>2.8</v>
      </c>
      <c r="H9" s="13">
        <v>2.2000000000000002</v>
      </c>
      <c r="I9" s="13">
        <v>1.2</v>
      </c>
    </row>
    <row r="10" spans="2:9" x14ac:dyDescent="0.2">
      <c r="B10" s="11"/>
      <c r="C10" s="11" t="s">
        <v>6</v>
      </c>
      <c r="D10" s="11">
        <v>960</v>
      </c>
      <c r="E10" s="11">
        <v>928</v>
      </c>
      <c r="F10" s="11">
        <v>1041</v>
      </c>
      <c r="G10" s="11">
        <v>977</v>
      </c>
      <c r="H10" s="11">
        <v>1084</v>
      </c>
      <c r="I10" s="11">
        <v>1055</v>
      </c>
    </row>
    <row r="11" spans="2:9" x14ac:dyDescent="0.2">
      <c r="B11" s="11"/>
      <c r="C11" s="11" t="s">
        <v>7</v>
      </c>
      <c r="D11" s="14">
        <f t="shared" ref="D11:I11" si="1">D8-D9</f>
        <v>6</v>
      </c>
      <c r="E11" s="14">
        <f t="shared" si="1"/>
        <v>5.3</v>
      </c>
      <c r="F11" s="14">
        <f t="shared" si="1"/>
        <v>5.4</v>
      </c>
      <c r="G11" s="14">
        <f t="shared" si="1"/>
        <v>4.2</v>
      </c>
      <c r="H11" s="14">
        <f t="shared" si="1"/>
        <v>3.8</v>
      </c>
      <c r="I11" s="14">
        <f t="shared" si="1"/>
        <v>1.8</v>
      </c>
    </row>
    <row r="12" spans="2:9" x14ac:dyDescent="0.2">
      <c r="B12" s="11"/>
      <c r="C12" s="11" t="s">
        <v>56</v>
      </c>
      <c r="D12" s="14">
        <f>D11-1</f>
        <v>5</v>
      </c>
      <c r="E12" s="14">
        <f t="shared" ref="E12:I12" si="2">E11-1</f>
        <v>4.3</v>
      </c>
      <c r="F12" s="14">
        <f t="shared" si="2"/>
        <v>4.4000000000000004</v>
      </c>
      <c r="G12" s="14">
        <f t="shared" si="2"/>
        <v>3.2</v>
      </c>
      <c r="H12" s="14">
        <f t="shared" si="2"/>
        <v>2.8</v>
      </c>
      <c r="I12" s="14">
        <f t="shared" si="2"/>
        <v>0.8</v>
      </c>
    </row>
    <row r="13" spans="2:9" x14ac:dyDescent="0.2">
      <c r="B13" s="11"/>
      <c r="C13" s="11"/>
      <c r="D13" s="11"/>
      <c r="E13" s="11"/>
      <c r="F13" s="11"/>
      <c r="G13" s="11"/>
      <c r="H13" s="11"/>
      <c r="I13" s="11"/>
    </row>
    <row r="14" spans="2:9" x14ac:dyDescent="0.2">
      <c r="B14" s="11"/>
      <c r="C14" s="11" t="s">
        <v>8</v>
      </c>
      <c r="D14" s="15">
        <f>SUMPRODUCT(D2:I3,D11:I12)</f>
        <v>999999999.99999905</v>
      </c>
      <c r="E14" s="11"/>
      <c r="F14" s="11"/>
      <c r="G14" s="11"/>
      <c r="H14" s="11"/>
      <c r="I14" s="11"/>
    </row>
    <row r="15" spans="2:9" x14ac:dyDescent="0.2">
      <c r="B15" s="11"/>
      <c r="C15" s="11"/>
      <c r="D15" s="11"/>
      <c r="E15" s="11"/>
      <c r="F15" s="11" t="s">
        <v>0</v>
      </c>
      <c r="G15" s="11"/>
      <c r="H15" s="11"/>
      <c r="I15" s="11"/>
    </row>
    <row r="16" spans="2:9" x14ac:dyDescent="0.2">
      <c r="B16" s="11"/>
      <c r="C16" s="11" t="s">
        <v>9</v>
      </c>
      <c r="D16" s="11">
        <f>SUMPRODUCT($D$4:$I$4,D6:I6)</f>
        <v>4499.9999998380708</v>
      </c>
      <c r="E16" s="11" t="s">
        <v>10</v>
      </c>
      <c r="F16" s="11">
        <f>B6</f>
        <v>4500</v>
      </c>
      <c r="G16" s="11"/>
      <c r="H16" s="11"/>
      <c r="I16" s="11"/>
    </row>
    <row r="17" spans="2:9" x14ac:dyDescent="0.2">
      <c r="B17" s="11"/>
      <c r="C17" s="11" t="s">
        <v>11</v>
      </c>
      <c r="D17" s="11">
        <f>SUMPRODUCT($D$4:$I$4,D7:I7)</f>
        <v>1599.9999989662556</v>
      </c>
      <c r="E17" s="11" t="s">
        <v>10</v>
      </c>
      <c r="F17" s="11">
        <f>B7</f>
        <v>1600</v>
      </c>
      <c r="G17" s="11"/>
      <c r="H17" s="11"/>
      <c r="I17" s="11"/>
    </row>
    <row r="20" spans="2:9" x14ac:dyDescent="0.2">
      <c r="D20" s="5" t="s">
        <v>57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6478-456F-44D2-8BCC-DE39F9F2453D}">
  <sheetPr codeName="Sheet7"/>
  <dimension ref="B2:I15"/>
  <sheetViews>
    <sheetView topLeftCell="C2" zoomScale="80" workbookViewId="0">
      <selection activeCell="E13" sqref="E13:F15"/>
    </sheetView>
  </sheetViews>
  <sheetFormatPr defaultRowHeight="12.75" x14ac:dyDescent="0.2"/>
  <cols>
    <col min="1" max="1" width="9.140625" style="5"/>
    <col min="2" max="2" width="9.28515625" style="5" bestFit="1" customWidth="1"/>
    <col min="3" max="3" width="22.42578125" style="5" customWidth="1"/>
    <col min="4" max="4" width="21.42578125" style="5" customWidth="1"/>
    <col min="5" max="8" width="9.28515625" style="5" bestFit="1" customWidth="1"/>
    <col min="9" max="9" width="9.28515625" style="5" customWidth="1"/>
    <col min="10" max="16384" width="9.140625" style="5"/>
  </cols>
  <sheetData>
    <row r="2" spans="2:9" x14ac:dyDescent="0.2">
      <c r="B2" s="11"/>
      <c r="C2" s="11" t="s">
        <v>41</v>
      </c>
      <c r="D2" s="11">
        <v>0</v>
      </c>
      <c r="E2" s="11">
        <v>0</v>
      </c>
      <c r="F2" s="11">
        <v>0</v>
      </c>
      <c r="G2" s="11">
        <v>0</v>
      </c>
      <c r="H2" s="11">
        <v>263157894.73684204</v>
      </c>
      <c r="I2" s="11">
        <v>0</v>
      </c>
    </row>
    <row r="3" spans="2:9" x14ac:dyDescent="0.2">
      <c r="B3" s="11" t="s">
        <v>0</v>
      </c>
      <c r="C3" s="11" t="s">
        <v>1</v>
      </c>
      <c r="D3" s="11">
        <v>1</v>
      </c>
      <c r="E3" s="11">
        <v>2</v>
      </c>
      <c r="F3" s="11">
        <v>3</v>
      </c>
      <c r="G3" s="11">
        <v>4</v>
      </c>
      <c r="H3" s="11">
        <v>5</v>
      </c>
      <c r="I3" s="11">
        <v>6</v>
      </c>
    </row>
    <row r="4" spans="2:9" x14ac:dyDescent="0.2">
      <c r="B4" s="11">
        <v>4500</v>
      </c>
      <c r="C4" s="11" t="s">
        <v>2</v>
      </c>
      <c r="D4" s="11">
        <v>6</v>
      </c>
      <c r="E4" s="11">
        <v>5</v>
      </c>
      <c r="F4" s="11">
        <v>4</v>
      </c>
      <c r="G4" s="11">
        <v>3</v>
      </c>
      <c r="H4" s="11">
        <v>2.5</v>
      </c>
      <c r="I4" s="11">
        <v>1.5</v>
      </c>
    </row>
    <row r="5" spans="2:9" x14ac:dyDescent="0.2">
      <c r="B5" s="11">
        <v>1600</v>
      </c>
      <c r="C5" s="11" t="s">
        <v>3</v>
      </c>
      <c r="D5" s="11">
        <v>3.2</v>
      </c>
      <c r="E5" s="11">
        <v>2.6</v>
      </c>
      <c r="F5" s="11">
        <v>1.5</v>
      </c>
      <c r="G5" s="11">
        <v>0.8</v>
      </c>
      <c r="H5" s="11">
        <v>0.7</v>
      </c>
      <c r="I5" s="11">
        <v>0.3</v>
      </c>
    </row>
    <row r="6" spans="2:9" x14ac:dyDescent="0.2">
      <c r="B6" s="11"/>
      <c r="C6" s="11" t="s">
        <v>4</v>
      </c>
      <c r="D6" s="13">
        <v>12.5</v>
      </c>
      <c r="E6" s="13">
        <v>11</v>
      </c>
      <c r="F6" s="13">
        <v>9</v>
      </c>
      <c r="G6" s="13">
        <v>7</v>
      </c>
      <c r="H6" s="13">
        <v>6</v>
      </c>
      <c r="I6" s="13">
        <v>3</v>
      </c>
    </row>
    <row r="7" spans="2:9" x14ac:dyDescent="0.2">
      <c r="B7" s="11"/>
      <c r="C7" s="11" t="s">
        <v>5</v>
      </c>
      <c r="D7" s="13">
        <v>6.5</v>
      </c>
      <c r="E7" s="13">
        <v>5.7</v>
      </c>
      <c r="F7" s="13">
        <v>3.6</v>
      </c>
      <c r="G7" s="13">
        <v>2.8</v>
      </c>
      <c r="H7" s="13">
        <v>2.2000000000000002</v>
      </c>
      <c r="I7" s="13">
        <v>1.2</v>
      </c>
    </row>
    <row r="8" spans="2:9" x14ac:dyDescent="0.2">
      <c r="B8" s="11"/>
      <c r="C8" s="11" t="s">
        <v>6</v>
      </c>
      <c r="D8" s="11">
        <v>960</v>
      </c>
      <c r="E8" s="11">
        <v>928</v>
      </c>
      <c r="F8" s="11">
        <v>1041</v>
      </c>
      <c r="G8" s="11">
        <v>977</v>
      </c>
      <c r="H8" s="11">
        <v>1084</v>
      </c>
      <c r="I8" s="11">
        <v>1055</v>
      </c>
    </row>
    <row r="9" spans="2:9" x14ac:dyDescent="0.2">
      <c r="B9" s="11"/>
      <c r="C9" s="11" t="s">
        <v>7</v>
      </c>
      <c r="D9" s="14">
        <f t="shared" ref="D9:I9" si="0">D6-D7</f>
        <v>6</v>
      </c>
      <c r="E9" s="14">
        <f t="shared" si="0"/>
        <v>5.3</v>
      </c>
      <c r="F9" s="14">
        <f t="shared" si="0"/>
        <v>5.4</v>
      </c>
      <c r="G9" s="14">
        <f t="shared" si="0"/>
        <v>4.2</v>
      </c>
      <c r="H9" s="14">
        <f t="shared" si="0"/>
        <v>3.8</v>
      </c>
      <c r="I9" s="14">
        <f t="shared" si="0"/>
        <v>1.8</v>
      </c>
    </row>
    <row r="10" spans="2:9" x14ac:dyDescent="0.2">
      <c r="B10" s="11"/>
      <c r="C10" s="11"/>
      <c r="D10" s="11"/>
      <c r="E10" s="11"/>
      <c r="F10" s="11"/>
      <c r="G10" s="11"/>
      <c r="H10" s="11"/>
      <c r="I10" s="11"/>
    </row>
    <row r="11" spans="2:9" x14ac:dyDescent="0.2">
      <c r="B11" s="11"/>
      <c r="C11" s="11"/>
      <c r="D11" s="11"/>
      <c r="E11" s="11"/>
      <c r="F11" s="11"/>
      <c r="G11" s="11"/>
      <c r="H11" s="11"/>
      <c r="I11" s="11"/>
    </row>
    <row r="12" spans="2:9" x14ac:dyDescent="0.2">
      <c r="B12" s="11"/>
      <c r="C12" s="11" t="s">
        <v>8</v>
      </c>
      <c r="D12" s="13">
        <f>SUMPRODUCT(D9:I9,$D$2:$I$2)</f>
        <v>999999999.99999964</v>
      </c>
      <c r="E12" s="11"/>
      <c r="F12" s="11"/>
      <c r="G12" s="11"/>
      <c r="H12" s="11"/>
      <c r="I12" s="11"/>
    </row>
    <row r="13" spans="2:9" x14ac:dyDescent="0.2">
      <c r="B13" s="11"/>
      <c r="C13" s="11"/>
      <c r="D13" s="11"/>
      <c r="E13" s="11"/>
      <c r="F13" s="11"/>
      <c r="G13" s="11"/>
      <c r="H13" s="11"/>
      <c r="I13" s="11"/>
    </row>
    <row r="14" spans="2:9" x14ac:dyDescent="0.2">
      <c r="B14" s="11"/>
      <c r="C14" s="11" t="s">
        <v>9</v>
      </c>
      <c r="D14" s="11">
        <f>SUMPRODUCT($D$2:$I$2,D4:I4)</f>
        <v>657894736.84210515</v>
      </c>
      <c r="E14" s="11"/>
      <c r="F14" s="11"/>
      <c r="G14" s="11"/>
      <c r="H14" s="11"/>
      <c r="I14" s="11"/>
    </row>
    <row r="15" spans="2:9" x14ac:dyDescent="0.2">
      <c r="B15" s="11"/>
      <c r="C15" s="11" t="s">
        <v>11</v>
      </c>
      <c r="D15" s="11">
        <f>SUMPRODUCT($D$2:$I$2,D5:I5)</f>
        <v>184210526.3157894</v>
      </c>
      <c r="E15" s="11"/>
      <c r="F15" s="11"/>
      <c r="G15" s="11"/>
      <c r="H15" s="11"/>
      <c r="I15" s="11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8C47-530E-477B-B13B-8005CB88D299}">
  <sheetPr codeName="Sheet8"/>
  <dimension ref="B3:I26"/>
  <sheetViews>
    <sheetView topLeftCell="A3" workbookViewId="0">
      <selection activeCell="C3" sqref="C3:G11"/>
    </sheetView>
  </sheetViews>
  <sheetFormatPr defaultRowHeight="15" x14ac:dyDescent="0.25"/>
  <cols>
    <col min="1" max="1" width="9.140625" style="17"/>
    <col min="2" max="2" width="32.5703125" style="17" customWidth="1"/>
    <col min="3" max="16384" width="9.140625" style="17"/>
  </cols>
  <sheetData>
    <row r="3" spans="2:9" x14ac:dyDescent="0.25">
      <c r="B3" s="16"/>
      <c r="C3" s="16"/>
      <c r="D3" s="16"/>
      <c r="E3" s="16"/>
      <c r="F3" s="16"/>
      <c r="G3" s="16"/>
    </row>
    <row r="4" spans="2:9" x14ac:dyDescent="0.25">
      <c r="B4" s="16"/>
      <c r="C4" s="16"/>
      <c r="D4" s="16"/>
      <c r="E4" s="16"/>
      <c r="F4" s="16"/>
      <c r="G4" s="16"/>
    </row>
    <row r="5" spans="2:9" x14ac:dyDescent="0.25">
      <c r="B5" s="16"/>
      <c r="C5" s="16"/>
      <c r="D5" s="16"/>
      <c r="E5" s="16"/>
      <c r="F5" s="16"/>
      <c r="G5" s="16"/>
    </row>
    <row r="6" spans="2:9" x14ac:dyDescent="0.25">
      <c r="B6" s="16"/>
      <c r="C6" s="16"/>
      <c r="D6" s="16"/>
      <c r="E6" s="16"/>
      <c r="F6" s="16"/>
      <c r="G6" s="16"/>
    </row>
    <row r="7" spans="2:9" x14ac:dyDescent="0.25">
      <c r="B7" s="16"/>
      <c r="C7" s="16"/>
      <c r="D7" s="16"/>
      <c r="E7" s="16"/>
      <c r="F7" s="16"/>
      <c r="G7" s="16"/>
    </row>
    <row r="8" spans="2:9" x14ac:dyDescent="0.25">
      <c r="B8" s="16"/>
      <c r="C8" s="16"/>
      <c r="D8" s="16"/>
      <c r="E8" s="16"/>
      <c r="F8" s="16"/>
      <c r="G8" s="16"/>
    </row>
    <row r="9" spans="2:9" x14ac:dyDescent="0.25">
      <c r="B9" s="16"/>
      <c r="C9" s="16"/>
      <c r="D9" s="16"/>
      <c r="E9" s="16"/>
      <c r="F9" s="16"/>
      <c r="G9" s="16"/>
    </row>
    <row r="10" spans="2:9" x14ac:dyDescent="0.25">
      <c r="B10" s="16"/>
      <c r="C10" s="16"/>
      <c r="D10" s="16"/>
      <c r="E10" s="16"/>
      <c r="F10" s="16"/>
      <c r="G10" s="16"/>
    </row>
    <row r="11" spans="2:9" x14ac:dyDescent="0.25">
      <c r="B11" s="16"/>
      <c r="C11" s="16"/>
      <c r="D11" s="16"/>
      <c r="E11" s="16"/>
      <c r="F11" s="16"/>
      <c r="G11" s="16"/>
    </row>
    <row r="12" spans="2:9" x14ac:dyDescent="0.25">
      <c r="B12" s="16"/>
      <c r="C12" s="16"/>
      <c r="D12" s="16"/>
      <c r="E12" s="16"/>
      <c r="F12" s="16"/>
      <c r="G12" s="16"/>
    </row>
    <row r="13" spans="2:9" x14ac:dyDescent="0.25">
      <c r="B13" s="16"/>
      <c r="C13" s="18">
        <v>0</v>
      </c>
      <c r="D13" s="18">
        <v>41</v>
      </c>
      <c r="E13" s="18">
        <v>52</v>
      </c>
      <c r="F13" s="16"/>
      <c r="G13" s="16" t="s">
        <v>58</v>
      </c>
    </row>
    <row r="14" spans="2:9" x14ac:dyDescent="0.25">
      <c r="B14" s="16"/>
      <c r="C14" s="16" t="s">
        <v>59</v>
      </c>
      <c r="D14" s="16" t="s">
        <v>60</v>
      </c>
      <c r="E14" s="16" t="s">
        <v>61</v>
      </c>
      <c r="F14" s="16"/>
      <c r="G14" s="16">
        <f>SUMPRODUCT(C13:E13,C15:E15)</f>
        <v>2585</v>
      </c>
      <c r="H14" s="17" t="str">
        <f ca="1">_xlfn.FORMULATEXT(G14)</f>
        <v>=SUMPRODUCT(C13:E13,C15:E15)</v>
      </c>
    </row>
    <row r="15" spans="2:9" x14ac:dyDescent="0.25">
      <c r="B15" s="16" t="s">
        <v>8</v>
      </c>
      <c r="C15" s="19">
        <v>40</v>
      </c>
      <c r="D15" s="19">
        <v>25</v>
      </c>
      <c r="E15" s="19">
        <v>30</v>
      </c>
      <c r="F15" s="16" t="s">
        <v>62</v>
      </c>
      <c r="G15" s="16"/>
      <c r="H15" s="17" t="s">
        <v>0</v>
      </c>
    </row>
    <row r="16" spans="2:9" x14ac:dyDescent="0.25">
      <c r="B16" s="16" t="s">
        <v>63</v>
      </c>
      <c r="C16" s="16">
        <v>40</v>
      </c>
      <c r="D16" s="16">
        <v>20</v>
      </c>
      <c r="E16" s="16">
        <v>30</v>
      </c>
      <c r="F16" s="16">
        <f>SUMPRODUCT($C$13:$E$13,C16:E16)</f>
        <v>2380</v>
      </c>
      <c r="G16" s="16" t="s">
        <v>10</v>
      </c>
      <c r="H16" s="16">
        <v>2400</v>
      </c>
      <c r="I16" s="17" t="str">
        <f ca="1">_xlfn.FORMULATEXT(F16)</f>
        <v>=SUMPRODUCT($C$13:$E$13,C16:E16)</v>
      </c>
    </row>
    <row r="17" spans="2:9" x14ac:dyDescent="0.25">
      <c r="B17" s="16" t="s">
        <v>64</v>
      </c>
      <c r="C17" s="16">
        <v>45</v>
      </c>
      <c r="D17" s="16">
        <v>25</v>
      </c>
      <c r="E17" s="16">
        <v>26</v>
      </c>
      <c r="F17" s="16">
        <f>SUMPRODUCT($C$13:$E$13,C17:E17)</f>
        <v>2377</v>
      </c>
      <c r="G17" s="16" t="s">
        <v>10</v>
      </c>
      <c r="H17" s="16">
        <v>2400</v>
      </c>
      <c r="I17" s="17" t="str">
        <f ca="1">_xlfn.FORMULATEXT(F17)</f>
        <v>=SUMPRODUCT($C$13:$E$13,C17:E17)</v>
      </c>
    </row>
    <row r="20" spans="2:9" x14ac:dyDescent="0.25">
      <c r="B20" s="17" t="s">
        <v>65</v>
      </c>
    </row>
    <row r="21" spans="2:9" x14ac:dyDescent="0.25">
      <c r="B21" s="17" t="s">
        <v>58</v>
      </c>
    </row>
    <row r="22" spans="2:9" x14ac:dyDescent="0.25">
      <c r="B22" s="17" t="s">
        <v>66</v>
      </c>
    </row>
    <row r="23" spans="2:9" x14ac:dyDescent="0.25">
      <c r="B23" s="17" t="s">
        <v>67</v>
      </c>
    </row>
    <row r="24" spans="2:9" x14ac:dyDescent="0.25">
      <c r="B24" s="17" t="s">
        <v>68</v>
      </c>
    </row>
    <row r="25" spans="2:9" x14ac:dyDescent="0.25">
      <c r="B25" s="17" t="s">
        <v>69</v>
      </c>
    </row>
    <row r="26" spans="2:9" x14ac:dyDescent="0.25">
      <c r="B26" s="17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2FF58-2901-49F2-933C-26FC4C9280B4}">
  <sheetPr codeName="Sheet9"/>
  <dimension ref="D3:I21"/>
  <sheetViews>
    <sheetView tabSelected="1" workbookViewId="0">
      <selection activeCell="D21" sqref="D21"/>
    </sheetView>
  </sheetViews>
  <sheetFormatPr defaultRowHeight="15" x14ac:dyDescent="0.25"/>
  <cols>
    <col min="1" max="3" width="9.140625" style="17"/>
    <col min="4" max="4" width="27.42578125" style="17" customWidth="1"/>
    <col min="5" max="6" width="9.140625" style="17"/>
    <col min="7" max="7" width="10.140625" style="17" bestFit="1" customWidth="1"/>
    <col min="8" max="16384" width="9.140625" style="17"/>
  </cols>
  <sheetData>
    <row r="3" spans="4:9" x14ac:dyDescent="0.25">
      <c r="D3" s="16"/>
      <c r="E3" s="16"/>
      <c r="F3" s="16"/>
      <c r="G3" s="16"/>
      <c r="H3" s="16"/>
      <c r="I3" s="16"/>
    </row>
    <row r="4" spans="4:9" x14ac:dyDescent="0.25">
      <c r="D4" s="16" t="s">
        <v>71</v>
      </c>
      <c r="E4" s="16"/>
      <c r="F4" s="16"/>
      <c r="G4" s="16"/>
      <c r="H4" s="16"/>
      <c r="I4" s="16"/>
    </row>
    <row r="5" spans="4:9" x14ac:dyDescent="0.25">
      <c r="D5" s="16"/>
      <c r="E5" s="16"/>
      <c r="F5" s="16"/>
      <c r="G5" s="16"/>
      <c r="H5" s="16"/>
      <c r="I5" s="16"/>
    </row>
    <row r="6" spans="4:9" x14ac:dyDescent="0.25">
      <c r="D6" s="16" t="s">
        <v>72</v>
      </c>
      <c r="E6" s="16"/>
      <c r="F6" s="16"/>
      <c r="G6" s="16"/>
      <c r="H6" s="16"/>
      <c r="I6" s="16"/>
    </row>
    <row r="7" spans="4:9" x14ac:dyDescent="0.25">
      <c r="D7" s="16" t="s">
        <v>73</v>
      </c>
      <c r="E7" s="16"/>
      <c r="F7" s="16"/>
      <c r="G7" s="16"/>
      <c r="H7" s="16"/>
      <c r="I7" s="16"/>
    </row>
    <row r="8" spans="4:9" x14ac:dyDescent="0.25">
      <c r="D8" s="16" t="s">
        <v>74</v>
      </c>
      <c r="E8" s="16"/>
      <c r="F8" s="16"/>
      <c r="G8" s="16"/>
      <c r="H8" s="16"/>
      <c r="I8" s="16"/>
    </row>
    <row r="9" spans="4:9" x14ac:dyDescent="0.25">
      <c r="D9" s="16"/>
      <c r="E9" s="18">
        <v>16</v>
      </c>
      <c r="F9" s="18">
        <v>47</v>
      </c>
      <c r="G9" s="16"/>
      <c r="H9" s="16"/>
      <c r="I9" s="16"/>
    </row>
    <row r="10" spans="4:9" x14ac:dyDescent="0.25">
      <c r="D10" s="16"/>
      <c r="E10" s="16" t="s">
        <v>75</v>
      </c>
      <c r="F10" s="16" t="s">
        <v>76</v>
      </c>
      <c r="G10" s="16" t="s">
        <v>8</v>
      </c>
      <c r="H10" s="16"/>
      <c r="I10" s="16"/>
    </row>
    <row r="11" spans="4:9" x14ac:dyDescent="0.25">
      <c r="D11" s="16" t="s">
        <v>43</v>
      </c>
      <c r="E11" s="19">
        <v>250</v>
      </c>
      <c r="F11" s="19">
        <v>150</v>
      </c>
      <c r="G11" s="20">
        <f>SUMPRODUCT(E9:F9,E11:F11)</f>
        <v>11050</v>
      </c>
      <c r="H11" s="16"/>
      <c r="I11" s="16"/>
    </row>
    <row r="12" spans="4:9" x14ac:dyDescent="0.25">
      <c r="D12" s="16"/>
      <c r="E12" s="19"/>
      <c r="F12" s="19"/>
      <c r="G12" s="16" t="s">
        <v>77</v>
      </c>
      <c r="H12" s="16"/>
      <c r="I12" s="16" t="s">
        <v>0</v>
      </c>
    </row>
    <row r="13" spans="4:9" x14ac:dyDescent="0.25">
      <c r="D13" s="16" t="s">
        <v>78</v>
      </c>
      <c r="E13" s="16">
        <v>22</v>
      </c>
      <c r="F13" s="16">
        <v>18</v>
      </c>
      <c r="G13" s="16">
        <f>SUMPRODUCT($E$9:$F$9,E13:F13)</f>
        <v>1198</v>
      </c>
      <c r="H13" s="16" t="s">
        <v>10</v>
      </c>
      <c r="I13" s="16">
        <v>1200</v>
      </c>
    </row>
    <row r="14" spans="4:9" x14ac:dyDescent="0.25">
      <c r="D14" s="16" t="s">
        <v>79</v>
      </c>
      <c r="E14" s="16">
        <v>14</v>
      </c>
      <c r="F14" s="16">
        <v>8</v>
      </c>
      <c r="G14" s="16">
        <f>SUMPRODUCT($E$9:$F$9,E14:F14)</f>
        <v>600</v>
      </c>
      <c r="H14" s="16" t="s">
        <v>10</v>
      </c>
      <c r="I14" s="16">
        <v>600</v>
      </c>
    </row>
    <row r="15" spans="4:9" x14ac:dyDescent="0.25">
      <c r="D15" s="16"/>
      <c r="E15" s="16"/>
      <c r="F15" s="16"/>
      <c r="G15" s="16"/>
      <c r="H15" s="16"/>
      <c r="I15" s="16"/>
    </row>
    <row r="16" spans="4:9" x14ac:dyDescent="0.25">
      <c r="D16" s="16" t="s">
        <v>80</v>
      </c>
      <c r="E16" s="16"/>
      <c r="F16" s="16"/>
      <c r="G16" s="16"/>
      <c r="H16" s="16"/>
      <c r="I16" s="16"/>
    </row>
    <row r="17" spans="4:9" x14ac:dyDescent="0.25">
      <c r="D17" s="16" t="s">
        <v>81</v>
      </c>
      <c r="E17" s="16"/>
      <c r="F17" s="16"/>
      <c r="G17" s="16"/>
      <c r="H17" s="16"/>
      <c r="I17" s="16"/>
    </row>
    <row r="18" spans="4:9" x14ac:dyDescent="0.25">
      <c r="D18" s="16" t="s">
        <v>82</v>
      </c>
      <c r="E18" s="16"/>
      <c r="F18" s="16"/>
      <c r="G18" s="16"/>
      <c r="H18" s="16"/>
      <c r="I18" s="16"/>
    </row>
    <row r="19" spans="4:9" x14ac:dyDescent="0.25">
      <c r="D19" s="16" t="s">
        <v>83</v>
      </c>
      <c r="E19" s="16"/>
      <c r="F19" s="16"/>
      <c r="G19" s="16"/>
      <c r="H19" s="16"/>
      <c r="I19" s="16"/>
    </row>
    <row r="20" spans="4:9" x14ac:dyDescent="0.25">
      <c r="D20" s="16" t="s">
        <v>84</v>
      </c>
      <c r="E20" s="16"/>
      <c r="F20" s="16"/>
      <c r="G20" s="16"/>
      <c r="H20" s="16"/>
      <c r="I20" s="16"/>
    </row>
    <row r="21" spans="4:9" x14ac:dyDescent="0.25">
      <c r="D21" s="16"/>
      <c r="E21" s="16"/>
      <c r="F21" s="16"/>
      <c r="G21" s="16"/>
      <c r="H21" s="16"/>
      <c r="I21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EEAEC3F0-7AAD-4D71-83F7-79ED3595B3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4FB6AD-63CE-4510-9C14-FA95807B4FD3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69ABF3BE-64E9-433C-8D96-B5429F7316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S30_1</vt:lpstr>
      <vt:lpstr>S30_2</vt:lpstr>
      <vt:lpstr>S30_3</vt:lpstr>
      <vt:lpstr>S30_4</vt:lpstr>
      <vt:lpstr>S30_5</vt:lpstr>
      <vt:lpstr>S30_6</vt:lpstr>
      <vt:lpstr>S30_7</vt:lpstr>
      <vt:lpstr>S30_8</vt:lpstr>
      <vt:lpstr>S30_9</vt:lpstr>
    </vt:vector>
  </TitlesOfParts>
  <Manager/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Chang</dc:creator>
  <cp:keywords/>
  <dc:description/>
  <cp:lastModifiedBy>Administrator</cp:lastModifiedBy>
  <cp:revision/>
  <dcterms:created xsi:type="dcterms:W3CDTF">2007-01-16T14:20:59Z</dcterms:created>
  <dcterms:modified xsi:type="dcterms:W3CDTF">2019-09-26T07:31:51Z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