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8666CB03-13A1-4195-827B-1417C92B1B60}" xr6:coauthVersionLast="44" xr6:coauthVersionMax="44" xr10:uidLastSave="{00000000-0000-0000-0000-000000000000}"/>
  <bookViews>
    <workbookView xWindow="-25335" yWindow="3570" windowWidth="21600" windowHeight="11385" activeTab="5" xr2:uid="{00000000-000D-0000-FFFF-FFFF00000000}"/>
  </bookViews>
  <sheets>
    <sheet name="S32_1" sheetId="1" r:id="rId1"/>
    <sheet name="S32_2" sheetId="2" r:id="rId2"/>
    <sheet name="S32_3" sheetId="3" r:id="rId3"/>
    <sheet name="S32_4" sheetId="4" r:id="rId4"/>
    <sheet name="S32_5" sheetId="5" r:id="rId5"/>
    <sheet name="S32_6" sheetId="6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vail">#REF!</definedName>
    <definedName name="costs" localSheetId="5">S32_6!$B$4:$E$6</definedName>
    <definedName name="costs">S32_2!$B$4:$E$6</definedName>
    <definedName name="Covar">#REF!</definedName>
    <definedName name="ExpRet">#REF!</definedName>
    <definedName name="FinalFrns">#REF!</definedName>
    <definedName name="Invested">#REF!</definedName>
    <definedName name="Lookup">#REF!</definedName>
    <definedName name="LTable">#REF!</definedName>
    <definedName name="PortVar">#REF!</definedName>
    <definedName name="ReqdRet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>2</definedName>
    <definedName name="RiskFixedSeed">1</definedName>
    <definedName name="RiskHasSettings" localSheetId="4" hidden="1">6</definedName>
    <definedName name="RiskHasSettings">TRUE</definedName>
    <definedName name="RiskMinimizeOnStart" hidden="1">FALSE</definedName>
    <definedName name="RiskMonitorConvergence">FALSE</definedName>
    <definedName name="RiskMultipleCPUSupportEnabled" hidden="1">TRUE</definedName>
    <definedName name="RiskNumIterations" localSheetId="4" hidden="1">1000</definedName>
    <definedName name="RiskNumIterations">100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RiskUseMultipleCPUs" hidden="1">TRUE</definedName>
    <definedName name="shipped" localSheetId="5">S32_6!$B$10:$E$12</definedName>
    <definedName name="shipped">S32_2!$B$10:$E$12</definedName>
    <definedName name="solver_adj" localSheetId="0" hidden="1">S32_1!$D$13:$H$15</definedName>
    <definedName name="solver_adj" localSheetId="1" hidden="1">S32_2!$B$10:$E$12</definedName>
    <definedName name="solver_adj" localSheetId="2" hidden="1">S32_3!$D$17:$I$22</definedName>
    <definedName name="solver_adj" localSheetId="3" hidden="1">S32_4!$D$9:$F$12</definedName>
    <definedName name="solver_adj" localSheetId="4" hidden="1">S32_5!$E$10:$H$12</definedName>
    <definedName name="solver_adj" localSheetId="5" hidden="1">S32_6!$B$10:$E$12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bd" localSheetId="0" hidden="1">2</definedName>
    <definedName name="solver_ibd" localSheetId="1" hidden="1">2</definedName>
    <definedName name="solver_ibd" localSheetId="2" hidden="1">2</definedName>
    <definedName name="solver_ibd" localSheetId="5" hidden="1">2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2147483647</definedName>
    <definedName name="solver_itr" localSheetId="5" hidden="1">100</definedName>
    <definedName name="solver_lhs1" localSheetId="0" hidden="1">S32_1!$D$16:$H$16</definedName>
    <definedName name="solver_lhs1" localSheetId="1" hidden="1">S32_2!$B$13:$E$13</definedName>
    <definedName name="solver_lhs1" localSheetId="2" hidden="1">S32_3!$D$23:$I$23</definedName>
    <definedName name="solver_lhs1" localSheetId="3" hidden="1">S32_4!$D$13:$F$13</definedName>
    <definedName name="solver_lhs1" localSheetId="4" hidden="1">S32_5!$E$13:$H$13</definedName>
    <definedName name="solver_lhs1" localSheetId="5" hidden="1">S32_6!$B$13:$E$13</definedName>
    <definedName name="solver_lhs2" localSheetId="0" hidden="1">S32_1!$I$13:$I$15</definedName>
    <definedName name="solver_lhs2" localSheetId="1" hidden="1">S32_2!$F$10:$F$12</definedName>
    <definedName name="solver_lhs2" localSheetId="2" hidden="1">S32_3!$J$17:$J$22</definedName>
    <definedName name="solver_lhs2" localSheetId="3" hidden="1">S32_4!$G$9:$G$12</definedName>
    <definedName name="solver_lhs2" localSheetId="4" hidden="1">S32_5!$I$10:$I$12</definedName>
    <definedName name="solver_lhs2" localSheetId="5" hidden="1">S32_6!$F$10:$F$12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5" hidden="1">1</definedName>
    <definedName name="solver_loc" localSheetId="0" hidden="1">1</definedName>
    <definedName name="solver_loc" localSheetId="1" hidden="1">1</definedName>
    <definedName name="solver_loc" localSheetId="2" hidden="1">1</definedName>
    <definedName name="solver_lva" localSheetId="0" hidden="1">2</definedName>
    <definedName name="solver_lva" localSheetId="1" hidden="1">2</definedName>
    <definedName name="solver_lva" localSheetId="2" hidden="1">2</definedName>
    <definedName name="solver_lva" localSheetId="5" hidden="1">2</definedName>
    <definedName name="solver_mip" localSheetId="0" hidden="1">5000</definedName>
    <definedName name="solver_mip" localSheetId="1" hidden="1">5000</definedName>
    <definedName name="solver_mip" localSheetId="2" hidden="1">5000</definedName>
    <definedName name="solver_mip" localSheetId="4" hidden="1">2147483647</definedName>
    <definedName name="solver_mip" localSheetId="5" hidden="1">5000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rt" localSheetId="5" hidden="1">0.075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5000</definedName>
    <definedName name="solver_nod" localSheetId="1" hidden="1">5000</definedName>
    <definedName name="solver_nod" localSheetId="2" hidden="1">5000</definedName>
    <definedName name="solver_nod" localSheetId="4" hidden="1">2147483647</definedName>
    <definedName name="solver_nod" localSheetId="5" hidden="1">5000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fx" localSheetId="0" hidden="1">2</definedName>
    <definedName name="solver_ofx" localSheetId="1" hidden="1">2</definedName>
    <definedName name="solver_ofx" localSheetId="2" hidden="1">2</definedName>
    <definedName name="solver_ofx" localSheetId="5" hidden="1">2</definedName>
    <definedName name="solver_opt" localSheetId="0" hidden="1">S32_1!$D$26</definedName>
    <definedName name="solver_opt" localSheetId="1" hidden="1">S32_2!$B$18</definedName>
    <definedName name="solver_opt" localSheetId="2" hidden="1">S32_3!$K$11</definedName>
    <definedName name="solver_opt" localSheetId="3" hidden="1">S32_4!$C$24</definedName>
    <definedName name="solver_opt" localSheetId="4" hidden="1">S32_5!$E$5</definedName>
    <definedName name="solver_opt" localSheetId="5" hidden="1">S32_6!$B$18</definedName>
    <definedName name="solver_piv" localSheetId="0" hidden="1">0.000001</definedName>
    <definedName name="solver_piv" localSheetId="1" hidden="1">0.000001</definedName>
    <definedName name="solver_piv" localSheetId="2" hidden="1">0.000001</definedName>
    <definedName name="solver_piv" localSheetId="5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o" localSheetId="0" hidden="1">2</definedName>
    <definedName name="solver_pro" localSheetId="1" hidden="1">2</definedName>
    <definedName name="solver_pro" localSheetId="2" hidden="1">2</definedName>
    <definedName name="solver_pro" localSheetId="5" hidden="1">2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4" hidden="1">1</definedName>
    <definedName name="solver_rbv" localSheetId="5" hidden="1">1</definedName>
    <definedName name="solver_red" localSheetId="0" hidden="1">0.000001</definedName>
    <definedName name="solver_red" localSheetId="1" hidden="1">0.000001</definedName>
    <definedName name="solver_red" localSheetId="2" hidden="1">0.000001</definedName>
    <definedName name="solver_red" localSheetId="5" hidden="1">0.000001</definedName>
    <definedName name="solver_rel1" localSheetId="0" hidden="1">3</definedName>
    <definedName name="solver_rel1" localSheetId="1" hidden="1">3</definedName>
    <definedName name="solver_rel1" localSheetId="2" hidden="1">1</definedName>
    <definedName name="solver_rel1" localSheetId="3" hidden="1">2</definedName>
    <definedName name="solver_rel1" localSheetId="4" hidden="1">3</definedName>
    <definedName name="solver_rel1" localSheetId="5" hidden="1">3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o" localSheetId="0" hidden="1">2</definedName>
    <definedName name="solver_reo" localSheetId="1" hidden="1">2</definedName>
    <definedName name="solver_reo" localSheetId="2" hidden="1">2</definedName>
    <definedName name="solver_reo" localSheetId="5" hidden="1">2</definedName>
    <definedName name="solver_rep" localSheetId="0" hidden="1">2</definedName>
    <definedName name="solver_rep" localSheetId="1" hidden="1">2</definedName>
    <definedName name="solver_rep" localSheetId="2" hidden="1">2</definedName>
    <definedName name="solver_rep" localSheetId="5" hidden="1">2</definedName>
    <definedName name="solver_rhs1" localSheetId="0" hidden="1">40</definedName>
    <definedName name="solver_rhs1" localSheetId="1" hidden="1">S32_2!$B$15:$E$15</definedName>
    <definedName name="solver_rhs1" localSheetId="2" hidden="1">S32_3!$D$25:$I$25</definedName>
    <definedName name="solver_rhs1" localSheetId="3" hidden="1">S32_4!$D$15:$F$15</definedName>
    <definedName name="solver_rhs1" localSheetId="4" hidden="1">S32_5!$E$15:$H$15</definedName>
    <definedName name="solver_rhs1" localSheetId="5" hidden="1">S32_6!$B$15:$E$15</definedName>
    <definedName name="solver_rhs2" localSheetId="0" hidden="1">S32_1!$K$13:$K$15</definedName>
    <definedName name="solver_rhs2" localSheetId="1" hidden="1">S32_2!$H$10:$H$12</definedName>
    <definedName name="solver_rhs2" localSheetId="2" hidden="1">S32_3!$L$17:$L$22</definedName>
    <definedName name="solver_rhs2" localSheetId="3" hidden="1">S32_4!$I$9:$I$12</definedName>
    <definedName name="solver_rhs2" localSheetId="4" hidden="1">S32_5!$K$10:$K$12</definedName>
    <definedName name="solver_rhs2" localSheetId="5" hidden="1">S32_6!$H$10:$H$12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1</definedName>
    <definedName name="solver_scl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ssz" localSheetId="5" hidden="1">100</definedName>
    <definedName name="solver_std" localSheetId="0" hidden="1">1</definedName>
    <definedName name="solver_std" localSheetId="1" hidden="1">1</definedName>
    <definedName name="solver_std" localSheetId="2" hidden="1">1</definedName>
    <definedName name="solver_std" localSheetId="3" hidden="1">1</definedName>
    <definedName name="solver_std" localSheetId="5" hidden="1">1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2147483647</definedName>
    <definedName name="solver_tim" localSheetId="5" hidden="1">100</definedName>
    <definedName name="solver_tol" localSheetId="0" hidden="1">0.0005</definedName>
    <definedName name="solver_tol" localSheetId="1" hidden="1">0.0005</definedName>
    <definedName name="solver_tol" localSheetId="2" hidden="1">0.0005</definedName>
    <definedName name="solver_tol" localSheetId="3" hidden="1">0.0005</definedName>
    <definedName name="solver_tol" localSheetId="4" hidden="1">0.01</definedName>
    <definedName name="solver_tol" localSheetId="5" hidden="1">0.0005</definedName>
    <definedName name="solver_typ" localSheetId="0" hidden="1">2</definedName>
    <definedName name="solver_typ" localSheetId="1" hidden="1">2</definedName>
    <definedName name="solver_typ" localSheetId="2" hidden="1">1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3</definedName>
    <definedName name="solver_ver" localSheetId="5" hidden="1">3</definedName>
    <definedName name="TotInv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6" l="1"/>
  <c r="E15" i="6"/>
  <c r="D15" i="6"/>
  <c r="C15" i="6"/>
  <c r="B15" i="6"/>
  <c r="H13" i="5" l="1"/>
  <c r="G13" i="5"/>
  <c r="F13" i="5"/>
  <c r="E13" i="5"/>
  <c r="I12" i="5"/>
  <c r="I11" i="5"/>
  <c r="I10" i="5"/>
  <c r="E5" i="5"/>
  <c r="C24" i="4" l="1"/>
  <c r="F13" i="4"/>
  <c r="E13" i="4"/>
  <c r="D13" i="4"/>
  <c r="G12" i="4"/>
  <c r="G11" i="4"/>
  <c r="G10" i="4"/>
  <c r="G9" i="4"/>
  <c r="I32" i="3" l="1"/>
  <c r="H32" i="3"/>
  <c r="G32" i="3"/>
  <c r="F32" i="3"/>
  <c r="E32" i="3"/>
  <c r="D32" i="3"/>
  <c r="I31" i="3"/>
  <c r="H31" i="3"/>
  <c r="G31" i="3"/>
  <c r="F31" i="3"/>
  <c r="E31" i="3"/>
  <c r="D31" i="3"/>
  <c r="I30" i="3"/>
  <c r="H30" i="3"/>
  <c r="G30" i="3"/>
  <c r="F30" i="3"/>
  <c r="E30" i="3"/>
  <c r="D30" i="3"/>
  <c r="I29" i="3"/>
  <c r="H29" i="3"/>
  <c r="G29" i="3"/>
  <c r="F29" i="3"/>
  <c r="E29" i="3"/>
  <c r="D29" i="3"/>
  <c r="I28" i="3"/>
  <c r="H28" i="3"/>
  <c r="G28" i="3"/>
  <c r="F28" i="3"/>
  <c r="E28" i="3"/>
  <c r="D28" i="3"/>
  <c r="I27" i="3"/>
  <c r="H27" i="3"/>
  <c r="G27" i="3"/>
  <c r="F27" i="3"/>
  <c r="E27" i="3"/>
  <c r="D27" i="3"/>
  <c r="K11" i="3" s="1"/>
  <c r="I23" i="3"/>
  <c r="H23" i="3"/>
  <c r="G23" i="3"/>
  <c r="F23" i="3"/>
  <c r="E23" i="3"/>
  <c r="D23" i="3"/>
  <c r="J22" i="3"/>
  <c r="J21" i="3"/>
  <c r="J20" i="3"/>
  <c r="J19" i="3"/>
  <c r="J18" i="3"/>
  <c r="J17" i="3"/>
  <c r="B18" i="2"/>
  <c r="E15" i="2"/>
  <c r="D15" i="2"/>
  <c r="C15" i="2"/>
  <c r="B15" i="2"/>
  <c r="E13" i="2"/>
  <c r="D13" i="2"/>
  <c r="C13" i="2"/>
  <c r="B13" i="2"/>
  <c r="F12" i="2"/>
  <c r="F11" i="2"/>
  <c r="F10" i="2"/>
  <c r="D22" i="1" l="1"/>
  <c r="E22" i="1"/>
  <c r="F22" i="1"/>
  <c r="G22" i="1"/>
  <c r="H22" i="1"/>
  <c r="D23" i="1"/>
  <c r="E23" i="1"/>
  <c r="F23" i="1"/>
  <c r="G23" i="1"/>
  <c r="H23" i="1"/>
  <c r="E21" i="1"/>
  <c r="F21" i="1"/>
  <c r="G21" i="1"/>
  <c r="H21" i="1"/>
  <c r="D21" i="1"/>
  <c r="D26" i="1"/>
  <c r="D16" i="1"/>
  <c r="E16" i="1"/>
  <c r="F16" i="1"/>
  <c r="G16" i="1"/>
  <c r="H16" i="1"/>
  <c r="I13" i="1"/>
  <c r="I14" i="1"/>
  <c r="I15" i="1"/>
</calcChain>
</file>

<file path=xl/sharedStrings.xml><?xml version="1.0" encoding="utf-8"?>
<sst xmlns="http://schemas.openxmlformats.org/spreadsheetml/2006/main" count="198" uniqueCount="69">
  <si>
    <t>Chicago</t>
  </si>
  <si>
    <t>Dallas</t>
  </si>
  <si>
    <t>Miami</t>
  </si>
  <si>
    <t>Boston</t>
  </si>
  <si>
    <t>LA</t>
  </si>
  <si>
    <t>Units shipped</t>
  </si>
  <si>
    <t>Distance</t>
  </si>
  <si>
    <t>Unit shipping cost</t>
  </si>
  <si>
    <t>received</t>
  </si>
  <si>
    <t>sent</t>
  </si>
  <si>
    <t>&lt;=</t>
  </si>
  <si>
    <t>&gt;=</t>
  </si>
  <si>
    <t>needed</t>
  </si>
  <si>
    <t>All shipments</t>
  </si>
  <si>
    <t>are in 1000's of kwh.</t>
  </si>
  <si>
    <t>per 1000 kwh</t>
  </si>
  <si>
    <t>total shipping cost</t>
  </si>
  <si>
    <t>DEMAND</t>
  </si>
  <si>
    <t>EAST</t>
  </si>
  <si>
    <t>MIDWEST</t>
  </si>
  <si>
    <t>SOUTH</t>
  </si>
  <si>
    <t>WEST</t>
  </si>
  <si>
    <t>CAPACITY</t>
  </si>
  <si>
    <t>ATLANTA</t>
  </si>
  <si>
    <t>NEW YORK CITY</t>
  </si>
  <si>
    <t>Shipments</t>
  </si>
  <si>
    <t>Sent</t>
  </si>
  <si>
    <t>Capacity</t>
  </si>
  <si>
    <t>Received</t>
  </si>
  <si>
    <t>Demand</t>
  </si>
  <si>
    <t>Total Cost</t>
  </si>
  <si>
    <t>There is now</t>
  </si>
  <si>
    <t>no feasible solution</t>
  </si>
  <si>
    <t>because</t>
  </si>
  <si>
    <t>total demand&gt;total capacity</t>
  </si>
  <si>
    <t>Where to Make Stuff</t>
  </si>
  <si>
    <t>Sales price</t>
  </si>
  <si>
    <t>Tax rate</t>
  </si>
  <si>
    <t>Location</t>
  </si>
  <si>
    <t>dollars</t>
  </si>
  <si>
    <t>Variable production cost</t>
  </si>
  <si>
    <t>To</t>
  </si>
  <si>
    <t>Shipping Cost</t>
  </si>
  <si>
    <t>From</t>
  </si>
  <si>
    <t>Profit</t>
  </si>
  <si>
    <t>Supply</t>
  </si>
  <si>
    <t>where made</t>
  </si>
  <si>
    <t>Unit Profit Contribution</t>
  </si>
  <si>
    <t>Each region receives (from actual shipments+shortages)</t>
  </si>
  <si>
    <t>100 billion gallons daily.</t>
  </si>
  <si>
    <t>Shipment</t>
  </si>
  <si>
    <t>Northern</t>
  </si>
  <si>
    <t xml:space="preserve">Central </t>
  </si>
  <si>
    <t>Southern</t>
  </si>
  <si>
    <t>Available</t>
  </si>
  <si>
    <t>Central</t>
  </si>
  <si>
    <t>Shortage</t>
  </si>
  <si>
    <t>=</t>
  </si>
  <si>
    <t>Needed</t>
  </si>
  <si>
    <t>Unit cost</t>
  </si>
  <si>
    <t xml:space="preserve">per </t>
  </si>
  <si>
    <t>bill. Gall.</t>
  </si>
  <si>
    <t>total cost</t>
  </si>
  <si>
    <t>Houston</t>
  </si>
  <si>
    <t>San Antonio</t>
  </si>
  <si>
    <t>Austin</t>
  </si>
  <si>
    <t>Shipped</t>
  </si>
  <si>
    <t>Select F10:F12 and then hold down the Contorl key and select</t>
  </si>
  <si>
    <t>B13:E13. Now clicking the Autosum button creates the supply and demand constraints.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</si>
</sst>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19">
    <xf numFmtId="0" fontId="0" fillId="0" borderId="0" xfId="0"/>
    <xf numFmtId="0" fontId="4" fillId="0" borderId="0" xfId="0" applyFont="1"/>
    <xf numFmtId="0" fontId="0" fillId="2" borderId="0" xfId="0" applyFill="1"/>
    <xf numFmtId="44" fontId="0" fillId="0" borderId="0" xfId="1" applyFont="1"/>
    <xf numFmtId="0" fontId="2" fillId="0" borderId="0" xfId="2"/>
    <xf numFmtId="0" fontId="4" fillId="0" borderId="0" xfId="2" applyFont="1"/>
    <xf numFmtId="44" fontId="2" fillId="0" borderId="0" xfId="1"/>
    <xf numFmtId="9" fontId="2" fillId="0" borderId="0" xfId="3"/>
    <xf numFmtId="44" fontId="4" fillId="0" borderId="0" xfId="1" applyFont="1"/>
    <xf numFmtId="44" fontId="2" fillId="0" borderId="0" xfId="2" applyNumberFormat="1"/>
    <xf numFmtId="0" fontId="2" fillId="2" borderId="0" xfId="2" applyFill="1"/>
    <xf numFmtId="0" fontId="2" fillId="0" borderId="0" xfId="2" quotePrefix="1"/>
    <xf numFmtId="44" fontId="0" fillId="2" borderId="0" xfId="1" applyFont="1" applyFill="1"/>
    <xf numFmtId="0" fontId="5" fillId="0" borderId="0" xfId="4" applyFont="1"/>
    <xf numFmtId="164" fontId="5" fillId="0" borderId="0" xfId="4" applyNumberFormat="1" applyFont="1"/>
    <xf numFmtId="0" fontId="6" fillId="0" borderId="0" xfId="4" applyFont="1"/>
    <xf numFmtId="3" fontId="5" fillId="0" borderId="0" xfId="4" applyNumberFormat="1" applyFont="1"/>
    <xf numFmtId="3" fontId="6" fillId="0" borderId="0" xfId="4" applyNumberFormat="1" applyFont="1"/>
    <xf numFmtId="0" fontId="4" fillId="3" borderId="0" xfId="2" applyFont="1" applyFill="1"/>
  </cellXfs>
  <cellStyles count="5">
    <cellStyle name="Currency" xfId="1" builtinId="4"/>
    <cellStyle name="Normal" xfId="0" builtinId="0"/>
    <cellStyle name="Normal 2" xfId="2" xr:uid="{89CDCCCC-EF1C-4CC1-82CA-B677F31DF675}"/>
    <cellStyle name="Normal 3" xfId="4" xr:uid="{0121561F-8D9C-4D5C-A660-9847748030B0}"/>
    <cellStyle name="Percent 2" xfId="3" xr:uid="{37E7F58F-D7F0-4803-A7D1-237AB1C9E7E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3:K26"/>
  <sheetViews>
    <sheetView topLeftCell="B3" workbookViewId="0">
      <selection activeCell="D17" sqref="D17:H17"/>
    </sheetView>
  </sheetViews>
  <sheetFormatPr defaultRowHeight="12.75" x14ac:dyDescent="0.2"/>
  <cols>
    <col min="3" max="3" width="17" customWidth="1"/>
    <col min="4" max="4" width="12.28515625" bestFit="1" customWidth="1"/>
  </cols>
  <sheetData>
    <row r="3" spans="3:11" x14ac:dyDescent="0.2">
      <c r="F3" s="1" t="s">
        <v>13</v>
      </c>
      <c r="G3" s="1"/>
    </row>
    <row r="4" spans="3:11" x14ac:dyDescent="0.2">
      <c r="C4" s="1" t="s">
        <v>6</v>
      </c>
      <c r="F4" s="1" t="s">
        <v>14</v>
      </c>
      <c r="G4" s="1"/>
    </row>
    <row r="5" spans="3:11" x14ac:dyDescent="0.2">
      <c r="C5" s="1"/>
    </row>
    <row r="6" spans="3:11" x14ac:dyDescent="0.2">
      <c r="D6" t="s">
        <v>3</v>
      </c>
      <c r="E6" t="s">
        <v>0</v>
      </c>
      <c r="F6" t="s">
        <v>1</v>
      </c>
      <c r="G6" t="s">
        <v>4</v>
      </c>
      <c r="H6" t="s">
        <v>2</v>
      </c>
    </row>
    <row r="7" spans="3:11" x14ac:dyDescent="0.2">
      <c r="C7" t="s">
        <v>0</v>
      </c>
      <c r="D7">
        <v>983</v>
      </c>
      <c r="E7">
        <v>0</v>
      </c>
      <c r="F7">
        <v>1205</v>
      </c>
      <c r="G7">
        <v>2112</v>
      </c>
      <c r="H7">
        <v>1390</v>
      </c>
    </row>
    <row r="8" spans="3:11" x14ac:dyDescent="0.2">
      <c r="C8" t="s">
        <v>1</v>
      </c>
      <c r="D8">
        <v>1815</v>
      </c>
      <c r="E8">
        <v>1205</v>
      </c>
      <c r="F8">
        <v>0</v>
      </c>
      <c r="G8">
        <v>801</v>
      </c>
      <c r="H8">
        <v>1332</v>
      </c>
    </row>
    <row r="9" spans="3:11" x14ac:dyDescent="0.2">
      <c r="C9" t="s">
        <v>2</v>
      </c>
      <c r="D9">
        <v>1539</v>
      </c>
      <c r="E9">
        <v>1390</v>
      </c>
      <c r="F9">
        <v>1332</v>
      </c>
      <c r="G9">
        <v>2757</v>
      </c>
      <c r="H9">
        <v>0</v>
      </c>
    </row>
    <row r="11" spans="3:11" x14ac:dyDescent="0.2">
      <c r="C11" s="1" t="s">
        <v>5</v>
      </c>
    </row>
    <row r="12" spans="3:11" x14ac:dyDescent="0.2">
      <c r="D12" t="s">
        <v>3</v>
      </c>
      <c r="E12" t="s">
        <v>0</v>
      </c>
      <c r="F12" t="s">
        <v>1</v>
      </c>
      <c r="G12" t="s">
        <v>4</v>
      </c>
      <c r="H12" t="s">
        <v>2</v>
      </c>
      <c r="I12" t="s">
        <v>9</v>
      </c>
    </row>
    <row r="13" spans="3:11" x14ac:dyDescent="0.2">
      <c r="C13" t="s">
        <v>0</v>
      </c>
      <c r="D13" s="2">
        <v>30</v>
      </c>
      <c r="E13" s="2">
        <v>40</v>
      </c>
      <c r="F13" s="2">
        <v>0</v>
      </c>
      <c r="G13" s="2">
        <v>0</v>
      </c>
      <c r="H13" s="2">
        <v>0</v>
      </c>
      <c r="I13">
        <f>SUM(D13:H13)</f>
        <v>70</v>
      </c>
      <c r="J13" t="s">
        <v>10</v>
      </c>
      <c r="K13">
        <v>70</v>
      </c>
    </row>
    <row r="14" spans="3:11" x14ac:dyDescent="0.2">
      <c r="C14" t="s">
        <v>1</v>
      </c>
      <c r="D14" s="2">
        <v>0</v>
      </c>
      <c r="E14" s="2">
        <v>0</v>
      </c>
      <c r="F14" s="2">
        <v>30</v>
      </c>
      <c r="G14" s="2">
        <v>40</v>
      </c>
      <c r="H14" s="2">
        <v>0</v>
      </c>
      <c r="I14">
        <f>SUM(D14:H14)</f>
        <v>70</v>
      </c>
      <c r="J14" t="s">
        <v>10</v>
      </c>
      <c r="K14">
        <v>70</v>
      </c>
    </row>
    <row r="15" spans="3:11" x14ac:dyDescent="0.2">
      <c r="C15" t="s">
        <v>2</v>
      </c>
      <c r="D15" s="2">
        <v>10</v>
      </c>
      <c r="E15" s="2">
        <v>0</v>
      </c>
      <c r="F15" s="2">
        <v>10</v>
      </c>
      <c r="G15" s="2">
        <v>0</v>
      </c>
      <c r="H15" s="2">
        <v>40</v>
      </c>
      <c r="I15">
        <f>SUM(D15:H15)</f>
        <v>60</v>
      </c>
      <c r="J15" t="s">
        <v>10</v>
      </c>
      <c r="K15">
        <v>70</v>
      </c>
    </row>
    <row r="16" spans="3:11" x14ac:dyDescent="0.2">
      <c r="C16" t="s">
        <v>8</v>
      </c>
      <c r="D16">
        <f>SUM(D13:D15)</f>
        <v>40</v>
      </c>
      <c r="E16">
        <f>SUM(E13:E15)</f>
        <v>40</v>
      </c>
      <c r="F16">
        <f>SUM(F13:F15)</f>
        <v>40</v>
      </c>
      <c r="G16">
        <f>SUM(G13:G15)</f>
        <v>40</v>
      </c>
      <c r="H16">
        <f>SUM(H13:H15)</f>
        <v>40</v>
      </c>
    </row>
    <row r="17" spans="3:8" x14ac:dyDescent="0.2">
      <c r="D17" t="s">
        <v>11</v>
      </c>
      <c r="E17" t="s">
        <v>11</v>
      </c>
      <c r="F17" t="s">
        <v>11</v>
      </c>
      <c r="G17" t="s">
        <v>11</v>
      </c>
      <c r="H17" t="s">
        <v>11</v>
      </c>
    </row>
    <row r="18" spans="3:8" x14ac:dyDescent="0.2">
      <c r="C18" t="s">
        <v>12</v>
      </c>
      <c r="D18">
        <v>40</v>
      </c>
      <c r="E18">
        <v>40</v>
      </c>
      <c r="F18">
        <v>40</v>
      </c>
      <c r="G18">
        <v>40</v>
      </c>
      <c r="H18">
        <v>40</v>
      </c>
    </row>
    <row r="19" spans="3:8" x14ac:dyDescent="0.2">
      <c r="C19" s="1" t="s">
        <v>7</v>
      </c>
    </row>
    <row r="20" spans="3:8" x14ac:dyDescent="0.2">
      <c r="C20" s="1" t="s">
        <v>15</v>
      </c>
      <c r="D20" t="s">
        <v>3</v>
      </c>
      <c r="E20" t="s">
        <v>0</v>
      </c>
      <c r="F20" t="s">
        <v>1</v>
      </c>
      <c r="G20" t="s">
        <v>4</v>
      </c>
      <c r="H20" t="s">
        <v>2</v>
      </c>
    </row>
    <row r="21" spans="3:8" x14ac:dyDescent="0.2">
      <c r="C21" t="s">
        <v>0</v>
      </c>
      <c r="D21" s="3">
        <f t="shared" ref="D21:H23" si="0">(D7/100)*4</f>
        <v>39.32</v>
      </c>
      <c r="E21" s="3">
        <f t="shared" si="0"/>
        <v>0</v>
      </c>
      <c r="F21" s="3">
        <f t="shared" si="0"/>
        <v>48.2</v>
      </c>
      <c r="G21" s="3">
        <f t="shared" si="0"/>
        <v>84.48</v>
      </c>
      <c r="H21" s="3">
        <f t="shared" si="0"/>
        <v>55.6</v>
      </c>
    </row>
    <row r="22" spans="3:8" x14ac:dyDescent="0.2">
      <c r="C22" t="s">
        <v>1</v>
      </c>
      <c r="D22" s="3">
        <f t="shared" si="0"/>
        <v>72.599999999999994</v>
      </c>
      <c r="E22" s="3">
        <f t="shared" si="0"/>
        <v>48.2</v>
      </c>
      <c r="F22" s="3">
        <f t="shared" si="0"/>
        <v>0</v>
      </c>
      <c r="G22" s="3">
        <f t="shared" si="0"/>
        <v>32.04</v>
      </c>
      <c r="H22" s="3">
        <f t="shared" si="0"/>
        <v>53.28</v>
      </c>
    </row>
    <row r="23" spans="3:8" x14ac:dyDescent="0.2">
      <c r="C23" t="s">
        <v>2</v>
      </c>
      <c r="D23" s="3">
        <f t="shared" si="0"/>
        <v>61.56</v>
      </c>
      <c r="E23" s="3">
        <f t="shared" si="0"/>
        <v>55.6</v>
      </c>
      <c r="F23" s="3">
        <f t="shared" si="0"/>
        <v>53.28</v>
      </c>
      <c r="G23" s="3">
        <f t="shared" si="0"/>
        <v>110.28</v>
      </c>
      <c r="H23" s="3">
        <f t="shared" si="0"/>
        <v>0</v>
      </c>
    </row>
    <row r="26" spans="3:8" x14ac:dyDescent="0.2">
      <c r="C26" t="s">
        <v>16</v>
      </c>
      <c r="D26" s="3">
        <f>SUMPRODUCT(D21:H23,D13:H15)</f>
        <v>3609.5999999999995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D52A-E61F-4ABA-B122-39EA3B3A6135}">
  <sheetPr codeName="Sheet2"/>
  <dimension ref="A2:H22"/>
  <sheetViews>
    <sheetView workbookViewId="0">
      <selection activeCell="B22" sqref="B22"/>
    </sheetView>
  </sheetViews>
  <sheetFormatPr defaultRowHeight="12.75" x14ac:dyDescent="0.2"/>
  <cols>
    <col min="1" max="1" width="19.42578125" style="4" customWidth="1"/>
    <col min="2" max="2" width="12.42578125" style="4" customWidth="1"/>
    <col min="3" max="3" width="9.140625" style="4"/>
    <col min="4" max="4" width="7.5703125" style="4" customWidth="1"/>
    <col min="5" max="5" width="9.140625" style="4"/>
    <col min="6" max="6" width="11.28515625" style="4" bestFit="1" customWidth="1"/>
    <col min="7" max="7" width="4.85546875" style="4" customWidth="1"/>
    <col min="8" max="8" width="8.140625" style="4" customWidth="1"/>
    <col min="9" max="16384" width="9.140625" style="4"/>
  </cols>
  <sheetData>
    <row r="2" spans="1:8" x14ac:dyDescent="0.2">
      <c r="A2" s="4" t="s">
        <v>17</v>
      </c>
      <c r="B2" s="4">
        <v>9000</v>
      </c>
      <c r="C2" s="4">
        <v>6000</v>
      </c>
      <c r="D2" s="4">
        <v>6000</v>
      </c>
      <c r="E2" s="4">
        <v>13000</v>
      </c>
    </row>
    <row r="3" spans="1:8" x14ac:dyDescent="0.2">
      <c r="B3" s="4" t="s">
        <v>18</v>
      </c>
      <c r="C3" s="4" t="s">
        <v>19</v>
      </c>
      <c r="D3" s="4" t="s">
        <v>20</v>
      </c>
      <c r="E3" s="4" t="s">
        <v>21</v>
      </c>
      <c r="F3" s="4" t="s">
        <v>22</v>
      </c>
    </row>
    <row r="4" spans="1:8" x14ac:dyDescent="0.2">
      <c r="A4" s="4" t="s">
        <v>4</v>
      </c>
      <c r="B4" s="3">
        <v>5</v>
      </c>
      <c r="C4" s="3">
        <v>3.5</v>
      </c>
      <c r="D4" s="3">
        <v>4.2</v>
      </c>
      <c r="E4" s="3">
        <v>2.2000000000000002</v>
      </c>
      <c r="F4" s="4">
        <v>10000</v>
      </c>
    </row>
    <row r="5" spans="1:8" x14ac:dyDescent="0.2">
      <c r="A5" s="4" t="s">
        <v>23</v>
      </c>
      <c r="B5" s="3">
        <v>3.2</v>
      </c>
      <c r="C5" s="3">
        <v>2.6</v>
      </c>
      <c r="D5" s="3">
        <v>1.8</v>
      </c>
      <c r="E5" s="3">
        <v>4.8</v>
      </c>
      <c r="F5" s="4">
        <v>12000</v>
      </c>
    </row>
    <row r="6" spans="1:8" x14ac:dyDescent="0.2">
      <c r="A6" s="4" t="s">
        <v>24</v>
      </c>
      <c r="B6" s="3">
        <v>2.5</v>
      </c>
      <c r="C6" s="3">
        <v>3.1</v>
      </c>
      <c r="D6" s="3">
        <v>3.3</v>
      </c>
      <c r="E6" s="3">
        <v>5.4</v>
      </c>
      <c r="F6" s="4">
        <v>14000</v>
      </c>
    </row>
    <row r="8" spans="1:8" x14ac:dyDescent="0.2">
      <c r="A8" s="5" t="s">
        <v>25</v>
      </c>
    </row>
    <row r="9" spans="1:8" x14ac:dyDescent="0.2">
      <c r="B9" s="4" t="s">
        <v>18</v>
      </c>
      <c r="C9" s="4" t="s">
        <v>19</v>
      </c>
      <c r="D9" s="4" t="s">
        <v>20</v>
      </c>
      <c r="E9" s="4" t="s">
        <v>21</v>
      </c>
      <c r="F9" s="4" t="s">
        <v>26</v>
      </c>
      <c r="H9" s="4" t="s">
        <v>27</v>
      </c>
    </row>
    <row r="10" spans="1:8" x14ac:dyDescent="0.2">
      <c r="A10" s="4" t="s">
        <v>4</v>
      </c>
      <c r="B10" s="4">
        <v>0</v>
      </c>
      <c r="C10" s="4">
        <v>0</v>
      </c>
      <c r="D10" s="4">
        <v>4000</v>
      </c>
      <c r="E10" s="4">
        <v>6000</v>
      </c>
      <c r="F10" s="4">
        <f>SUM(B10:E10)</f>
        <v>10000</v>
      </c>
      <c r="G10" s="4" t="s">
        <v>10</v>
      </c>
      <c r="H10" s="4">
        <v>10000</v>
      </c>
    </row>
    <row r="11" spans="1:8" x14ac:dyDescent="0.2">
      <c r="A11" s="4" t="s">
        <v>23</v>
      </c>
      <c r="B11" s="4">
        <v>4000</v>
      </c>
      <c r="C11" s="4">
        <v>6000</v>
      </c>
      <c r="D11" s="4">
        <v>2000</v>
      </c>
      <c r="E11" s="4">
        <v>0</v>
      </c>
      <c r="F11" s="4">
        <f>SUM(B11:E11)</f>
        <v>12000</v>
      </c>
      <c r="G11" s="4" t="s">
        <v>10</v>
      </c>
      <c r="H11" s="4">
        <v>12000</v>
      </c>
    </row>
    <row r="12" spans="1:8" x14ac:dyDescent="0.2">
      <c r="A12" s="4" t="s">
        <v>24</v>
      </c>
      <c r="B12" s="4">
        <v>5000</v>
      </c>
      <c r="C12" s="4">
        <v>0</v>
      </c>
      <c r="D12" s="4">
        <v>0</v>
      </c>
      <c r="E12" s="4">
        <v>0</v>
      </c>
      <c r="F12" s="4">
        <f>SUM(B12:E12)</f>
        <v>5000</v>
      </c>
      <c r="G12" s="4" t="s">
        <v>10</v>
      </c>
      <c r="H12" s="4">
        <v>5000</v>
      </c>
    </row>
    <row r="13" spans="1:8" x14ac:dyDescent="0.2">
      <c r="A13" s="4" t="s">
        <v>28</v>
      </c>
      <c r="B13" s="4">
        <f>SUM(B10:B12)</f>
        <v>9000</v>
      </c>
      <c r="C13" s="4">
        <f>SUM(C10:C12)</f>
        <v>6000</v>
      </c>
      <c r="D13" s="4">
        <f>SUM(D10:D12)</f>
        <v>6000</v>
      </c>
      <c r="E13" s="4">
        <f>SUM(E10:E12)</f>
        <v>6000</v>
      </c>
    </row>
    <row r="14" spans="1:8" x14ac:dyDescent="0.2">
      <c r="B14" s="4" t="s">
        <v>11</v>
      </c>
      <c r="C14" s="4" t="s">
        <v>11</v>
      </c>
      <c r="D14" s="4" t="s">
        <v>11</v>
      </c>
      <c r="E14" s="4" t="s">
        <v>11</v>
      </c>
    </row>
    <row r="15" spans="1:8" x14ac:dyDescent="0.2">
      <c r="A15" s="4" t="s">
        <v>29</v>
      </c>
      <c r="B15" s="4">
        <f>B2</f>
        <v>9000</v>
      </c>
      <c r="C15" s="4">
        <f>C2</f>
        <v>6000</v>
      </c>
      <c r="D15" s="4">
        <f>D2</f>
        <v>6000</v>
      </c>
      <c r="E15" s="4">
        <f>E2</f>
        <v>13000</v>
      </c>
    </row>
    <row r="18" spans="1:6" x14ac:dyDescent="0.2">
      <c r="A18" s="4" t="s">
        <v>30</v>
      </c>
      <c r="B18" s="3">
        <f>SUMPRODUCT(costs,shipped)</f>
        <v>74500</v>
      </c>
      <c r="D18" s="5" t="s">
        <v>31</v>
      </c>
      <c r="E18" s="5"/>
      <c r="F18" s="5"/>
    </row>
    <row r="19" spans="1:6" x14ac:dyDescent="0.2">
      <c r="D19" s="5" t="s">
        <v>32</v>
      </c>
      <c r="E19" s="5"/>
      <c r="F19" s="5"/>
    </row>
    <row r="20" spans="1:6" x14ac:dyDescent="0.2">
      <c r="D20" s="5" t="s">
        <v>33</v>
      </c>
      <c r="E20" s="5"/>
      <c r="F20" s="5"/>
    </row>
    <row r="21" spans="1:6" x14ac:dyDescent="0.2">
      <c r="D21" s="5" t="s">
        <v>34</v>
      </c>
      <c r="E21" s="5"/>
      <c r="F21" s="5"/>
    </row>
    <row r="22" spans="1:6" x14ac:dyDescent="0.2">
      <c r="D22" s="5"/>
      <c r="E22" s="5"/>
      <c r="F22" s="5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B049D-AC78-4A4A-8B6F-C10E7364453B}">
  <sheetPr codeName="Sheet3">
    <pageSetUpPr fitToPage="1"/>
  </sheetPr>
  <dimension ref="A1:L32"/>
  <sheetViews>
    <sheetView topLeftCell="C7" workbookViewId="0">
      <selection activeCell="D15" sqref="D15"/>
    </sheetView>
  </sheetViews>
  <sheetFormatPr defaultRowHeight="12.75" x14ac:dyDescent="0.2"/>
  <cols>
    <col min="1" max="2" width="22.85546875" style="4" customWidth="1"/>
    <col min="3" max="3" width="21.42578125" style="4" customWidth="1"/>
    <col min="4" max="10" width="9.140625" style="4"/>
    <col min="11" max="11" width="10.28515625" style="4" bestFit="1" customWidth="1"/>
    <col min="12" max="16384" width="9.140625" style="4"/>
  </cols>
  <sheetData>
    <row r="1" spans="1:12" x14ac:dyDescent="0.2">
      <c r="C1" s="5" t="s">
        <v>35</v>
      </c>
    </row>
    <row r="2" spans="1:12" x14ac:dyDescent="0.2"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</row>
    <row r="3" spans="1:12" x14ac:dyDescent="0.2">
      <c r="C3" s="4" t="s">
        <v>36</v>
      </c>
      <c r="D3" s="6">
        <v>45</v>
      </c>
      <c r="E3" s="6">
        <v>40</v>
      </c>
      <c r="F3" s="6">
        <v>38</v>
      </c>
      <c r="G3" s="6">
        <v>36</v>
      </c>
      <c r="H3" s="6">
        <v>39</v>
      </c>
      <c r="I3" s="6">
        <v>34</v>
      </c>
    </row>
    <row r="4" spans="1:12" x14ac:dyDescent="0.2">
      <c r="C4" s="4" t="s">
        <v>37</v>
      </c>
      <c r="D4" s="7">
        <v>0.3</v>
      </c>
      <c r="E4" s="7">
        <v>0.4</v>
      </c>
      <c r="F4" s="7">
        <v>0.2</v>
      </c>
      <c r="G4" s="7">
        <v>0.4</v>
      </c>
      <c r="H4" s="7">
        <v>0.35</v>
      </c>
      <c r="I4" s="7">
        <v>0.18</v>
      </c>
    </row>
    <row r="5" spans="1:12" x14ac:dyDescent="0.2">
      <c r="C5" s="4" t="s">
        <v>38</v>
      </c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</row>
    <row r="6" spans="1:12" x14ac:dyDescent="0.2">
      <c r="A6" s="4" t="s">
        <v>39</v>
      </c>
      <c r="C6" s="4" t="s">
        <v>40</v>
      </c>
      <c r="D6" s="6">
        <v>8</v>
      </c>
      <c r="E6" s="6">
        <v>7</v>
      </c>
      <c r="F6" s="6">
        <v>6</v>
      </c>
      <c r="G6" s="6">
        <v>9</v>
      </c>
      <c r="H6" s="6">
        <v>7</v>
      </c>
      <c r="I6" s="6">
        <v>7</v>
      </c>
    </row>
    <row r="7" spans="1:12" x14ac:dyDescent="0.2">
      <c r="D7" s="4" t="s">
        <v>41</v>
      </c>
    </row>
    <row r="8" spans="1:12" x14ac:dyDescent="0.2">
      <c r="C8" s="8" t="s">
        <v>42</v>
      </c>
      <c r="D8" s="4">
        <v>1</v>
      </c>
      <c r="E8" s="4">
        <v>2</v>
      </c>
      <c r="F8" s="4">
        <v>3</v>
      </c>
      <c r="G8" s="4">
        <v>4</v>
      </c>
      <c r="H8" s="4">
        <v>5</v>
      </c>
      <c r="I8" s="4">
        <v>6</v>
      </c>
    </row>
    <row r="9" spans="1:12" x14ac:dyDescent="0.2">
      <c r="C9" s="4">
        <v>1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</row>
    <row r="10" spans="1:12" x14ac:dyDescent="0.2">
      <c r="A10" s="4" t="s">
        <v>43</v>
      </c>
      <c r="C10" s="4">
        <v>2</v>
      </c>
      <c r="D10" s="6">
        <v>5</v>
      </c>
      <c r="E10" s="6">
        <v>2</v>
      </c>
      <c r="F10" s="6">
        <v>6</v>
      </c>
      <c r="G10" s="6">
        <v>9</v>
      </c>
      <c r="H10" s="6">
        <v>10</v>
      </c>
      <c r="I10" s="6">
        <v>11</v>
      </c>
      <c r="K10" s="4" t="s">
        <v>44</v>
      </c>
    </row>
    <row r="11" spans="1:12" x14ac:dyDescent="0.2">
      <c r="C11" s="4">
        <v>3</v>
      </c>
      <c r="D11" s="6">
        <v>4</v>
      </c>
      <c r="E11" s="6">
        <v>3</v>
      </c>
      <c r="F11" s="6">
        <v>1</v>
      </c>
      <c r="G11" s="6">
        <v>6</v>
      </c>
      <c r="H11" s="6">
        <v>8</v>
      </c>
      <c r="I11" s="6">
        <v>6</v>
      </c>
      <c r="K11" s="6">
        <f>SUMPRODUCT(D17:I22,D27:I32)</f>
        <v>421.21</v>
      </c>
    </row>
    <row r="12" spans="1:12" x14ac:dyDescent="0.2">
      <c r="C12" s="4">
        <v>4</v>
      </c>
      <c r="D12" s="6">
        <v>5</v>
      </c>
      <c r="E12" s="6">
        <v>5</v>
      </c>
      <c r="F12" s="6">
        <v>7</v>
      </c>
      <c r="G12" s="6">
        <v>2</v>
      </c>
      <c r="H12" s="6">
        <v>5</v>
      </c>
      <c r="I12" s="6">
        <v>5</v>
      </c>
    </row>
    <row r="13" spans="1:12" x14ac:dyDescent="0.2">
      <c r="C13" s="4">
        <v>5</v>
      </c>
      <c r="D13" s="6">
        <v>6</v>
      </c>
      <c r="E13" s="6">
        <v>9</v>
      </c>
      <c r="F13" s="6">
        <v>6</v>
      </c>
      <c r="G13" s="6">
        <v>5</v>
      </c>
      <c r="H13" s="6">
        <v>3</v>
      </c>
      <c r="I13" s="6">
        <v>7</v>
      </c>
    </row>
    <row r="14" spans="1:12" x14ac:dyDescent="0.2">
      <c r="C14" s="4">
        <v>6</v>
      </c>
      <c r="D14" s="6">
        <v>7</v>
      </c>
      <c r="E14" s="6">
        <v>7</v>
      </c>
      <c r="F14" s="6">
        <v>8</v>
      </c>
      <c r="G14" s="6">
        <v>9</v>
      </c>
      <c r="H14" s="6">
        <v>10</v>
      </c>
      <c r="I14" s="6">
        <v>4</v>
      </c>
    </row>
    <row r="15" spans="1:12" x14ac:dyDescent="0.2">
      <c r="E15" s="4" t="s">
        <v>41</v>
      </c>
      <c r="L15" s="4" t="s">
        <v>45</v>
      </c>
    </row>
    <row r="16" spans="1:12" x14ac:dyDescent="0.2">
      <c r="C16" s="5" t="s">
        <v>25</v>
      </c>
      <c r="D16" s="4">
        <v>1</v>
      </c>
      <c r="E16" s="4">
        <v>2</v>
      </c>
      <c r="F16" s="4">
        <v>3</v>
      </c>
      <c r="G16" s="4">
        <v>4</v>
      </c>
      <c r="H16" s="4">
        <v>5</v>
      </c>
      <c r="I16" s="4">
        <v>6</v>
      </c>
    </row>
    <row r="17" spans="1:12" x14ac:dyDescent="0.2">
      <c r="C17" s="4">
        <v>1</v>
      </c>
      <c r="D17" s="4">
        <v>0</v>
      </c>
      <c r="E17" s="4">
        <v>0</v>
      </c>
      <c r="F17" s="4">
        <v>0</v>
      </c>
      <c r="G17" s="4">
        <v>3</v>
      </c>
      <c r="H17" s="4">
        <v>0</v>
      </c>
      <c r="I17" s="4">
        <v>0</v>
      </c>
      <c r="J17" s="4">
        <f t="shared" ref="J17:J22" si="0">SUM(D17:I17)</f>
        <v>3</v>
      </c>
      <c r="K17" s="4" t="s">
        <v>10</v>
      </c>
      <c r="L17" s="4">
        <v>6</v>
      </c>
    </row>
    <row r="18" spans="1:12" x14ac:dyDescent="0.2">
      <c r="B18" s="4" t="s">
        <v>46</v>
      </c>
      <c r="C18" s="4">
        <v>2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f t="shared" si="0"/>
        <v>0</v>
      </c>
      <c r="K18" s="4" t="s">
        <v>10</v>
      </c>
      <c r="L18" s="4">
        <v>6</v>
      </c>
    </row>
    <row r="19" spans="1:12" x14ac:dyDescent="0.2">
      <c r="C19" s="4">
        <v>3</v>
      </c>
      <c r="D19" s="4">
        <v>1</v>
      </c>
      <c r="E19" s="4">
        <v>2</v>
      </c>
      <c r="F19" s="4">
        <v>3</v>
      </c>
      <c r="G19" s="4">
        <v>0</v>
      </c>
      <c r="H19" s="4">
        <v>0</v>
      </c>
      <c r="I19" s="4">
        <v>0</v>
      </c>
      <c r="J19" s="4">
        <f t="shared" si="0"/>
        <v>6</v>
      </c>
      <c r="K19" s="4" t="s">
        <v>10</v>
      </c>
      <c r="L19" s="4">
        <v>6</v>
      </c>
    </row>
    <row r="20" spans="1:12" x14ac:dyDescent="0.2">
      <c r="A20" s="4" t="s">
        <v>43</v>
      </c>
      <c r="C20" s="4">
        <v>4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f t="shared" si="0"/>
        <v>0</v>
      </c>
      <c r="K20" s="4" t="s">
        <v>10</v>
      </c>
      <c r="L20" s="4">
        <v>6</v>
      </c>
    </row>
    <row r="21" spans="1:12" x14ac:dyDescent="0.2">
      <c r="C21" s="4">
        <v>5</v>
      </c>
      <c r="D21" s="4">
        <v>0</v>
      </c>
      <c r="E21" s="4">
        <v>0</v>
      </c>
      <c r="F21" s="4">
        <v>0</v>
      </c>
      <c r="G21" s="4">
        <v>1</v>
      </c>
      <c r="H21" s="4">
        <v>5</v>
      </c>
      <c r="I21" s="4">
        <v>0</v>
      </c>
      <c r="J21" s="4">
        <f t="shared" si="0"/>
        <v>6</v>
      </c>
      <c r="K21" s="4" t="s">
        <v>10</v>
      </c>
      <c r="L21" s="4">
        <v>6</v>
      </c>
    </row>
    <row r="22" spans="1:12" x14ac:dyDescent="0.2">
      <c r="C22" s="4">
        <v>6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6</v>
      </c>
      <c r="J22" s="4">
        <f t="shared" si="0"/>
        <v>6</v>
      </c>
      <c r="K22" s="4" t="s">
        <v>10</v>
      </c>
      <c r="L22" s="4">
        <v>6</v>
      </c>
    </row>
    <row r="23" spans="1:12" x14ac:dyDescent="0.2">
      <c r="D23" s="4">
        <f t="shared" ref="D23:I23" si="1">SUM(D17:D22)</f>
        <v>1</v>
      </c>
      <c r="E23" s="4">
        <f t="shared" si="1"/>
        <v>2</v>
      </c>
      <c r="F23" s="4">
        <f t="shared" si="1"/>
        <v>3</v>
      </c>
      <c r="G23" s="4">
        <f t="shared" si="1"/>
        <v>4</v>
      </c>
      <c r="H23" s="4">
        <f t="shared" si="1"/>
        <v>5</v>
      </c>
      <c r="I23" s="4">
        <f t="shared" si="1"/>
        <v>6</v>
      </c>
    </row>
    <row r="24" spans="1:12" x14ac:dyDescent="0.2">
      <c r="D24" s="4" t="s">
        <v>10</v>
      </c>
      <c r="E24" s="4" t="s">
        <v>10</v>
      </c>
      <c r="F24" s="4" t="s">
        <v>10</v>
      </c>
      <c r="G24" s="4" t="s">
        <v>10</v>
      </c>
      <c r="H24" s="4" t="s">
        <v>10</v>
      </c>
      <c r="I24" s="4" t="s">
        <v>10</v>
      </c>
    </row>
    <row r="25" spans="1:12" x14ac:dyDescent="0.2">
      <c r="C25" s="4" t="s">
        <v>29</v>
      </c>
      <c r="D25" s="4">
        <v>1</v>
      </c>
      <c r="E25" s="4">
        <v>2</v>
      </c>
      <c r="F25" s="4">
        <v>3</v>
      </c>
      <c r="G25" s="4">
        <v>4</v>
      </c>
      <c r="H25" s="4">
        <v>5</v>
      </c>
      <c r="I25" s="4">
        <v>6</v>
      </c>
    </row>
    <row r="26" spans="1:12" x14ac:dyDescent="0.2">
      <c r="A26" s="5" t="s">
        <v>47</v>
      </c>
      <c r="B26" s="5"/>
      <c r="C26" s="5" t="s">
        <v>38</v>
      </c>
      <c r="D26" s="4">
        <v>1</v>
      </c>
      <c r="E26" s="4">
        <v>2</v>
      </c>
      <c r="F26" s="4">
        <v>3</v>
      </c>
      <c r="G26" s="4">
        <v>4</v>
      </c>
      <c r="H26" s="4">
        <v>5</v>
      </c>
      <c r="I26" s="4">
        <v>6</v>
      </c>
    </row>
    <row r="27" spans="1:12" x14ac:dyDescent="0.2">
      <c r="C27" s="4">
        <v>1</v>
      </c>
      <c r="D27" s="9">
        <f t="shared" ref="D27:I32" si="2">(D$3-HLOOKUP($C27,$D$5:$I$6,2)-D9)*(1-HLOOKUP($C27,$D$2:$I$4,3))</f>
        <v>23.799999999999997</v>
      </c>
      <c r="E27" s="9">
        <f t="shared" si="2"/>
        <v>19.599999999999998</v>
      </c>
      <c r="F27" s="9">
        <f t="shared" si="2"/>
        <v>17.5</v>
      </c>
      <c r="G27" s="9">
        <f t="shared" si="2"/>
        <v>15.399999999999999</v>
      </c>
      <c r="H27" s="9">
        <f t="shared" si="2"/>
        <v>16.799999999999997</v>
      </c>
      <c r="I27" s="9">
        <f t="shared" si="2"/>
        <v>12.6</v>
      </c>
    </row>
    <row r="28" spans="1:12" x14ac:dyDescent="0.2">
      <c r="C28" s="4">
        <v>2</v>
      </c>
      <c r="D28" s="9">
        <f t="shared" si="2"/>
        <v>19.8</v>
      </c>
      <c r="E28" s="9">
        <f t="shared" si="2"/>
        <v>18.599999999999998</v>
      </c>
      <c r="F28" s="9">
        <f t="shared" si="2"/>
        <v>15</v>
      </c>
      <c r="G28" s="9">
        <f t="shared" si="2"/>
        <v>12</v>
      </c>
      <c r="H28" s="9">
        <f t="shared" si="2"/>
        <v>13.2</v>
      </c>
      <c r="I28" s="9">
        <f t="shared" si="2"/>
        <v>9.6</v>
      </c>
    </row>
    <row r="29" spans="1:12" x14ac:dyDescent="0.2">
      <c r="C29" s="4">
        <v>3</v>
      </c>
      <c r="D29" s="9">
        <f t="shared" si="2"/>
        <v>28</v>
      </c>
      <c r="E29" s="9">
        <f t="shared" si="2"/>
        <v>24.8</v>
      </c>
      <c r="F29" s="9">
        <f t="shared" si="2"/>
        <v>24.8</v>
      </c>
      <c r="G29" s="9">
        <f t="shared" si="2"/>
        <v>19.200000000000003</v>
      </c>
      <c r="H29" s="9">
        <f t="shared" si="2"/>
        <v>20</v>
      </c>
      <c r="I29" s="9">
        <f t="shared" si="2"/>
        <v>17.600000000000001</v>
      </c>
    </row>
    <row r="30" spans="1:12" x14ac:dyDescent="0.2">
      <c r="C30" s="4">
        <v>4</v>
      </c>
      <c r="D30" s="9">
        <f t="shared" si="2"/>
        <v>18.599999999999998</v>
      </c>
      <c r="E30" s="9">
        <f t="shared" si="2"/>
        <v>15.6</v>
      </c>
      <c r="F30" s="9">
        <f t="shared" si="2"/>
        <v>13.2</v>
      </c>
      <c r="G30" s="9">
        <f t="shared" si="2"/>
        <v>15</v>
      </c>
      <c r="H30" s="9">
        <f t="shared" si="2"/>
        <v>15</v>
      </c>
      <c r="I30" s="9">
        <f t="shared" si="2"/>
        <v>12</v>
      </c>
    </row>
    <row r="31" spans="1:12" x14ac:dyDescent="0.2">
      <c r="C31" s="4">
        <v>5</v>
      </c>
      <c r="D31" s="9">
        <f t="shared" si="2"/>
        <v>20.8</v>
      </c>
      <c r="E31" s="9">
        <f t="shared" si="2"/>
        <v>15.600000000000001</v>
      </c>
      <c r="F31" s="9">
        <f t="shared" si="2"/>
        <v>16.25</v>
      </c>
      <c r="G31" s="9">
        <f t="shared" si="2"/>
        <v>15.600000000000001</v>
      </c>
      <c r="H31" s="9">
        <f t="shared" si="2"/>
        <v>18.850000000000001</v>
      </c>
      <c r="I31" s="9">
        <f t="shared" si="2"/>
        <v>13</v>
      </c>
    </row>
    <row r="32" spans="1:12" x14ac:dyDescent="0.2">
      <c r="C32" s="4">
        <v>6</v>
      </c>
      <c r="D32" s="9">
        <f t="shared" si="2"/>
        <v>25.42</v>
      </c>
      <c r="E32" s="9">
        <f t="shared" si="2"/>
        <v>21.32</v>
      </c>
      <c r="F32" s="9">
        <f t="shared" si="2"/>
        <v>18.860000000000003</v>
      </c>
      <c r="G32" s="9">
        <f t="shared" si="2"/>
        <v>16.400000000000002</v>
      </c>
      <c r="H32" s="9">
        <f t="shared" si="2"/>
        <v>18.040000000000003</v>
      </c>
      <c r="I32" s="9">
        <f t="shared" si="2"/>
        <v>18.860000000000003</v>
      </c>
    </row>
  </sheetData>
  <printOptions headings="1" gridLines="1"/>
  <pageMargins left="0.75" right="0.75" top="1" bottom="1" header="0.5" footer="0.5"/>
  <pageSetup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9D7B-9B6F-45E5-AE7C-2A144D6EB4EF}">
  <sheetPr codeName="Sheet4"/>
  <dimension ref="B2:I24"/>
  <sheetViews>
    <sheetView workbookViewId="0">
      <selection activeCell="D2" sqref="D2:H4"/>
    </sheetView>
  </sheetViews>
  <sheetFormatPr defaultRowHeight="12.75" x14ac:dyDescent="0.2"/>
  <cols>
    <col min="1" max="2" width="9.140625" style="4"/>
    <col min="3" max="3" width="14" style="4" bestFit="1" customWidth="1"/>
    <col min="4" max="4" width="11.28515625" style="4" bestFit="1" customWidth="1"/>
    <col min="5" max="5" width="10.28515625" style="4" bestFit="1" customWidth="1"/>
    <col min="6" max="6" width="11.28515625" style="4" bestFit="1" customWidth="1"/>
    <col min="7" max="16384" width="9.140625" style="4"/>
  </cols>
  <sheetData>
    <row r="2" spans="2:9" x14ac:dyDescent="0.2">
      <c r="D2" s="5"/>
      <c r="E2" s="5"/>
      <c r="F2" s="5"/>
      <c r="G2" s="5"/>
      <c r="H2" s="5"/>
    </row>
    <row r="3" spans="2:9" x14ac:dyDescent="0.2">
      <c r="D3" s="5" t="s">
        <v>48</v>
      </c>
      <c r="E3" s="5"/>
      <c r="F3" s="5"/>
      <c r="G3" s="5"/>
      <c r="H3" s="5"/>
    </row>
    <row r="4" spans="2:9" x14ac:dyDescent="0.2">
      <c r="D4" s="5" t="s">
        <v>49</v>
      </c>
      <c r="E4" s="5"/>
      <c r="F4" s="5"/>
      <c r="G4" s="5"/>
      <c r="H4" s="5"/>
    </row>
    <row r="6" spans="2:9" x14ac:dyDescent="0.2">
      <c r="C6" s="5" t="s">
        <v>50</v>
      </c>
    </row>
    <row r="7" spans="2:9" x14ac:dyDescent="0.2">
      <c r="E7" s="4" t="s">
        <v>41</v>
      </c>
    </row>
    <row r="8" spans="2:9" x14ac:dyDescent="0.2">
      <c r="D8" s="4" t="s">
        <v>51</v>
      </c>
      <c r="E8" s="4" t="s">
        <v>52</v>
      </c>
      <c r="F8" s="4" t="s">
        <v>53</v>
      </c>
      <c r="G8" s="4" t="s">
        <v>26</v>
      </c>
      <c r="I8" s="4" t="s">
        <v>54</v>
      </c>
    </row>
    <row r="9" spans="2:9" x14ac:dyDescent="0.2">
      <c r="B9" s="4" t="s">
        <v>43</v>
      </c>
      <c r="C9" s="4" t="s">
        <v>51</v>
      </c>
      <c r="D9" s="10">
        <v>100</v>
      </c>
      <c r="E9" s="10">
        <v>0</v>
      </c>
      <c r="F9" s="10">
        <v>0</v>
      </c>
      <c r="G9" s="4">
        <f>SUM(D9:F9)</f>
        <v>100</v>
      </c>
      <c r="H9" s="4" t="s">
        <v>10</v>
      </c>
      <c r="I9" s="4">
        <v>120</v>
      </c>
    </row>
    <row r="10" spans="2:9" x14ac:dyDescent="0.2">
      <c r="C10" s="4" t="s">
        <v>55</v>
      </c>
      <c r="D10" s="10">
        <v>0</v>
      </c>
      <c r="E10" s="10">
        <v>60</v>
      </c>
      <c r="F10" s="10">
        <v>60</v>
      </c>
      <c r="G10" s="4">
        <f>SUM(D10:F10)</f>
        <v>120</v>
      </c>
      <c r="H10" s="4" t="s">
        <v>10</v>
      </c>
      <c r="I10" s="4">
        <v>120</v>
      </c>
    </row>
    <row r="11" spans="2:9" x14ac:dyDescent="0.2">
      <c r="C11" s="4" t="s">
        <v>53</v>
      </c>
      <c r="D11" s="10">
        <v>0</v>
      </c>
      <c r="E11" s="10">
        <v>0</v>
      </c>
      <c r="F11" s="10">
        <v>40</v>
      </c>
      <c r="G11" s="4">
        <f>SUM(D11:F11)</f>
        <v>40</v>
      </c>
      <c r="H11" s="4" t="s">
        <v>10</v>
      </c>
      <c r="I11" s="4">
        <v>40</v>
      </c>
    </row>
    <row r="12" spans="2:9" x14ac:dyDescent="0.2">
      <c r="C12" s="4" t="s">
        <v>56</v>
      </c>
      <c r="D12" s="10">
        <v>0</v>
      </c>
      <c r="E12" s="10">
        <v>40</v>
      </c>
      <c r="F12" s="10">
        <v>0</v>
      </c>
      <c r="G12" s="4">
        <f>SUM(D12:F12)</f>
        <v>40</v>
      </c>
      <c r="H12" s="4" t="s">
        <v>10</v>
      </c>
      <c r="I12" s="4">
        <v>280</v>
      </c>
    </row>
    <row r="13" spans="2:9" x14ac:dyDescent="0.2">
      <c r="C13" s="4" t="s">
        <v>28</v>
      </c>
      <c r="D13" s="4">
        <f>SUM(D9:D12)</f>
        <v>100</v>
      </c>
      <c r="E13" s="4">
        <f>SUM(E9:E12)</f>
        <v>100</v>
      </c>
      <c r="F13" s="4">
        <f>SUM(F9:F12)</f>
        <v>100</v>
      </c>
    </row>
    <row r="14" spans="2:9" x14ac:dyDescent="0.2">
      <c r="D14" s="11" t="s">
        <v>57</v>
      </c>
      <c r="E14" s="11" t="s">
        <v>57</v>
      </c>
      <c r="F14" s="11" t="s">
        <v>57</v>
      </c>
    </row>
    <row r="15" spans="2:9" x14ac:dyDescent="0.2">
      <c r="C15" s="4" t="s">
        <v>58</v>
      </c>
      <c r="D15" s="4">
        <v>100</v>
      </c>
      <c r="E15" s="4">
        <v>100</v>
      </c>
      <c r="F15" s="4">
        <v>100</v>
      </c>
    </row>
    <row r="16" spans="2:9" x14ac:dyDescent="0.2">
      <c r="B16" s="5" t="s">
        <v>59</v>
      </c>
    </row>
    <row r="17" spans="2:6" x14ac:dyDescent="0.2">
      <c r="B17" s="5" t="s">
        <v>60</v>
      </c>
      <c r="E17" s="4" t="s">
        <v>41</v>
      </c>
    </row>
    <row r="18" spans="2:6" x14ac:dyDescent="0.2">
      <c r="B18" s="5" t="s">
        <v>61</v>
      </c>
      <c r="D18" s="4" t="s">
        <v>51</v>
      </c>
      <c r="E18" s="4" t="s">
        <v>52</v>
      </c>
      <c r="F18" s="4" t="s">
        <v>53</v>
      </c>
    </row>
    <row r="19" spans="2:6" x14ac:dyDescent="0.2">
      <c r="B19" s="4" t="s">
        <v>43</v>
      </c>
      <c r="C19" s="4" t="s">
        <v>51</v>
      </c>
      <c r="D19" s="12">
        <v>5000</v>
      </c>
      <c r="E19" s="12">
        <v>7000</v>
      </c>
      <c r="F19" s="12">
        <v>10000</v>
      </c>
    </row>
    <row r="20" spans="2:6" x14ac:dyDescent="0.2">
      <c r="C20" s="4" t="s">
        <v>55</v>
      </c>
      <c r="D20" s="12">
        <v>7000</v>
      </c>
      <c r="E20" s="12">
        <v>5000</v>
      </c>
      <c r="F20" s="12">
        <v>6000</v>
      </c>
    </row>
    <row r="21" spans="2:6" x14ac:dyDescent="0.2">
      <c r="C21" s="4" t="s">
        <v>53</v>
      </c>
      <c r="D21" s="12">
        <v>10000</v>
      </c>
      <c r="E21" s="12">
        <v>6000</v>
      </c>
      <c r="F21" s="12">
        <v>5000</v>
      </c>
    </row>
    <row r="22" spans="2:6" x14ac:dyDescent="0.2">
      <c r="C22" s="4" t="s">
        <v>56</v>
      </c>
      <c r="D22" s="12">
        <v>6000</v>
      </c>
      <c r="E22" s="12">
        <v>5500</v>
      </c>
      <c r="F22" s="12">
        <v>9000</v>
      </c>
    </row>
    <row r="24" spans="2:6" x14ac:dyDescent="0.2">
      <c r="B24" s="4" t="s">
        <v>62</v>
      </c>
      <c r="C24" s="3">
        <f>SUMPRODUCT(D19:F22,D9:F12)</f>
        <v>1580000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6316-F047-42D5-8BEB-907A7BF7ABEE}">
  <sheetPr codeName="Sheet5"/>
  <dimension ref="C5:K19"/>
  <sheetViews>
    <sheetView topLeftCell="C1" workbookViewId="0">
      <selection activeCell="J19" sqref="J19:K19"/>
    </sheetView>
  </sheetViews>
  <sheetFormatPr defaultRowHeight="15" x14ac:dyDescent="0.25"/>
  <cols>
    <col min="1" max="3" width="9.140625" style="13"/>
    <col min="4" max="4" width="12.5703125" style="13" customWidth="1"/>
    <col min="5" max="6" width="9.140625" style="13"/>
    <col min="7" max="7" width="14.7109375" style="13" customWidth="1"/>
    <col min="8" max="16384" width="9.140625" style="13"/>
  </cols>
  <sheetData>
    <row r="5" spans="3:11" x14ac:dyDescent="0.25">
      <c r="D5" s="13" t="s">
        <v>30</v>
      </c>
      <c r="E5" s="14">
        <f>SUMPRODUCT(E10:H12,E17:H19)</f>
        <v>352.5</v>
      </c>
    </row>
    <row r="6" spans="3:11" x14ac:dyDescent="0.25">
      <c r="D6" s="15"/>
      <c r="E6" s="15"/>
      <c r="F6" s="15"/>
      <c r="G6" s="15"/>
      <c r="H6" s="15"/>
      <c r="I6" s="15"/>
      <c r="J6" s="15"/>
    </row>
    <row r="7" spans="3:11" x14ac:dyDescent="0.25">
      <c r="D7" s="15"/>
      <c r="E7" s="15"/>
      <c r="F7" s="15"/>
      <c r="G7" s="15"/>
      <c r="H7" s="15"/>
      <c r="I7" s="15"/>
      <c r="J7" s="15"/>
    </row>
    <row r="8" spans="3:11" x14ac:dyDescent="0.25">
      <c r="D8" s="15" t="s">
        <v>25</v>
      </c>
      <c r="E8" s="15"/>
      <c r="F8" s="15"/>
      <c r="G8" s="15"/>
      <c r="H8" s="15"/>
      <c r="I8" s="15"/>
      <c r="J8" s="15"/>
    </row>
    <row r="9" spans="3:11" x14ac:dyDescent="0.25">
      <c r="E9" s="13" t="s">
        <v>63</v>
      </c>
      <c r="F9" s="13" t="s">
        <v>1</v>
      </c>
      <c r="G9" s="13" t="s">
        <v>64</v>
      </c>
      <c r="H9" s="13" t="s">
        <v>65</v>
      </c>
      <c r="I9" s="15" t="s">
        <v>66</v>
      </c>
      <c r="J9" s="15"/>
      <c r="K9" s="13" t="s">
        <v>54</v>
      </c>
    </row>
    <row r="10" spans="3:11" x14ac:dyDescent="0.25">
      <c r="D10" s="13" t="s">
        <v>63</v>
      </c>
      <c r="E10" s="16">
        <v>35</v>
      </c>
      <c r="F10" s="16">
        <v>0</v>
      </c>
      <c r="G10" s="16">
        <v>0</v>
      </c>
      <c r="H10" s="16">
        <v>15</v>
      </c>
      <c r="I10" s="17">
        <f t="shared" ref="I10:I12" si="0">SUM(E10:H10)</f>
        <v>50</v>
      </c>
      <c r="J10" s="15" t="s">
        <v>10</v>
      </c>
      <c r="K10" s="13">
        <v>50</v>
      </c>
    </row>
    <row r="11" spans="3:11" x14ac:dyDescent="0.25">
      <c r="D11" s="13" t="s">
        <v>1</v>
      </c>
      <c r="E11" s="16">
        <v>0</v>
      </c>
      <c r="F11" s="16">
        <v>35</v>
      </c>
      <c r="G11" s="16">
        <v>0</v>
      </c>
      <c r="H11" s="16">
        <v>5</v>
      </c>
      <c r="I11" s="17">
        <f t="shared" si="0"/>
        <v>40</v>
      </c>
      <c r="J11" s="15" t="s">
        <v>10</v>
      </c>
      <c r="K11" s="13">
        <v>50</v>
      </c>
    </row>
    <row r="12" spans="3:11" x14ac:dyDescent="0.25">
      <c r="D12" s="13" t="s">
        <v>64</v>
      </c>
      <c r="E12" s="16">
        <v>0</v>
      </c>
      <c r="F12" s="16">
        <v>0</v>
      </c>
      <c r="G12" s="16">
        <v>35</v>
      </c>
      <c r="H12" s="16">
        <v>15</v>
      </c>
      <c r="I12" s="17">
        <f t="shared" si="0"/>
        <v>50</v>
      </c>
      <c r="J12" s="15" t="s">
        <v>10</v>
      </c>
      <c r="K12" s="13">
        <v>50</v>
      </c>
    </row>
    <row r="13" spans="3:11" x14ac:dyDescent="0.25">
      <c r="C13" s="13" t="s">
        <v>28</v>
      </c>
      <c r="D13" s="15"/>
      <c r="E13" s="17">
        <f t="shared" ref="E13:H13" si="1">SUM(E10:E12)</f>
        <v>35</v>
      </c>
      <c r="F13" s="17">
        <f t="shared" si="1"/>
        <v>35</v>
      </c>
      <c r="G13" s="17">
        <f t="shared" si="1"/>
        <v>35</v>
      </c>
      <c r="H13" s="17">
        <f t="shared" si="1"/>
        <v>35</v>
      </c>
      <c r="I13" s="15"/>
      <c r="J13" s="15"/>
    </row>
    <row r="14" spans="3:11" x14ac:dyDescent="0.25">
      <c r="E14" s="13" t="s">
        <v>11</v>
      </c>
      <c r="F14" s="13" t="s">
        <v>11</v>
      </c>
      <c r="G14" s="13" t="s">
        <v>11</v>
      </c>
      <c r="H14" s="13" t="s">
        <v>11</v>
      </c>
    </row>
    <row r="15" spans="3:11" x14ac:dyDescent="0.25">
      <c r="E15" s="13">
        <v>35</v>
      </c>
      <c r="F15" s="13">
        <v>35</v>
      </c>
      <c r="G15" s="13">
        <v>35</v>
      </c>
      <c r="H15" s="13">
        <v>35</v>
      </c>
    </row>
    <row r="16" spans="3:11" x14ac:dyDescent="0.25">
      <c r="E16" s="13" t="s">
        <v>63</v>
      </c>
      <c r="F16" s="13" t="s">
        <v>1</v>
      </c>
      <c r="G16" s="13" t="s">
        <v>64</v>
      </c>
      <c r="H16" s="13" t="s">
        <v>65</v>
      </c>
    </row>
    <row r="17" spans="4:8" x14ac:dyDescent="0.25">
      <c r="D17" s="13" t="s">
        <v>63</v>
      </c>
      <c r="E17" s="14">
        <v>1</v>
      </c>
      <c r="F17" s="14">
        <v>7</v>
      </c>
      <c r="G17" s="14">
        <v>5</v>
      </c>
      <c r="H17" s="14">
        <v>6</v>
      </c>
    </row>
    <row r="18" spans="4:8" x14ac:dyDescent="0.25">
      <c r="D18" s="13" t="s">
        <v>1</v>
      </c>
      <c r="E18" s="14">
        <v>7</v>
      </c>
      <c r="F18" s="14">
        <v>1.5</v>
      </c>
      <c r="G18" s="14">
        <v>10</v>
      </c>
      <c r="H18" s="14">
        <v>9</v>
      </c>
    </row>
    <row r="19" spans="4:8" x14ac:dyDescent="0.25">
      <c r="D19" s="13" t="s">
        <v>64</v>
      </c>
      <c r="E19" s="14">
        <v>8</v>
      </c>
      <c r="F19" s="14">
        <v>10</v>
      </c>
      <c r="G19" s="14">
        <v>2</v>
      </c>
      <c r="H19" s="14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A271-7CC4-4681-A9BF-EE917A069DC4}">
  <sheetPr codeName="Sheet6"/>
  <dimension ref="A2:N24"/>
  <sheetViews>
    <sheetView tabSelected="1" workbookViewId="0">
      <selection activeCell="D23" sqref="D23"/>
    </sheetView>
  </sheetViews>
  <sheetFormatPr defaultRowHeight="12.75" x14ac:dyDescent="0.2"/>
  <cols>
    <col min="1" max="1" width="15.42578125" style="5" customWidth="1"/>
    <col min="2" max="2" width="11.42578125" style="5" customWidth="1"/>
    <col min="3" max="3" width="9.140625" style="5"/>
    <col min="4" max="4" width="7.5703125" style="5" customWidth="1"/>
    <col min="5" max="5" width="9.140625" style="5"/>
    <col min="6" max="6" width="10.140625" style="5" customWidth="1"/>
    <col min="7" max="7" width="4.85546875" style="5" customWidth="1"/>
    <col min="8" max="8" width="8.140625" style="5" customWidth="1"/>
    <col min="9" max="16384" width="9.140625" style="5"/>
  </cols>
  <sheetData>
    <row r="2" spans="1:8" x14ac:dyDescent="0.2">
      <c r="A2" s="5" t="s">
        <v>17</v>
      </c>
      <c r="B2" s="5">
        <v>9000</v>
      </c>
      <c r="C2" s="5">
        <v>6000</v>
      </c>
      <c r="D2" s="5">
        <v>6000</v>
      </c>
      <c r="E2" s="5">
        <v>13000</v>
      </c>
    </row>
    <row r="3" spans="1:8" x14ac:dyDescent="0.2"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</row>
    <row r="4" spans="1:8" x14ac:dyDescent="0.2">
      <c r="A4" s="5" t="s">
        <v>4</v>
      </c>
      <c r="B4" s="8">
        <v>5</v>
      </c>
      <c r="C4" s="8">
        <v>3.5</v>
      </c>
      <c r="D4" s="8">
        <v>4.2</v>
      </c>
      <c r="E4" s="8">
        <v>2.2000000000000002</v>
      </c>
      <c r="F4" s="5">
        <v>10000</v>
      </c>
    </row>
    <row r="5" spans="1:8" x14ac:dyDescent="0.2">
      <c r="A5" s="5" t="s">
        <v>23</v>
      </c>
      <c r="B5" s="8">
        <v>3.2</v>
      </c>
      <c r="C5" s="8">
        <v>2.6</v>
      </c>
      <c r="D5" s="8">
        <v>1.8</v>
      </c>
      <c r="E5" s="8">
        <v>4.8</v>
      </c>
      <c r="F5" s="5">
        <v>12000</v>
      </c>
    </row>
    <row r="6" spans="1:8" x14ac:dyDescent="0.2">
      <c r="A6" s="5" t="s">
        <v>24</v>
      </c>
      <c r="B6" s="8">
        <v>2.5</v>
      </c>
      <c r="C6" s="8">
        <v>3.1</v>
      </c>
      <c r="D6" s="8">
        <v>3.3</v>
      </c>
      <c r="E6" s="8">
        <v>5.4</v>
      </c>
      <c r="F6" s="5">
        <v>14000</v>
      </c>
    </row>
    <row r="8" spans="1:8" x14ac:dyDescent="0.2">
      <c r="A8" s="5" t="s">
        <v>25</v>
      </c>
    </row>
    <row r="9" spans="1:8" x14ac:dyDescent="0.2">
      <c r="B9" s="5" t="s">
        <v>18</v>
      </c>
      <c r="C9" s="5" t="s">
        <v>19</v>
      </c>
      <c r="D9" s="5" t="s">
        <v>20</v>
      </c>
      <c r="E9" s="5" t="s">
        <v>21</v>
      </c>
      <c r="F9" s="5" t="s">
        <v>26</v>
      </c>
      <c r="H9" s="5" t="s">
        <v>27</v>
      </c>
    </row>
    <row r="10" spans="1:8" x14ac:dyDescent="0.2">
      <c r="A10" s="5" t="s">
        <v>4</v>
      </c>
      <c r="B10" s="5">
        <v>0</v>
      </c>
      <c r="C10" s="5">
        <v>0</v>
      </c>
      <c r="D10" s="5">
        <v>0</v>
      </c>
      <c r="E10" s="5">
        <v>10000</v>
      </c>
      <c r="F10" s="18"/>
      <c r="G10" s="5" t="s">
        <v>10</v>
      </c>
      <c r="H10" s="5">
        <v>10000</v>
      </c>
    </row>
    <row r="11" spans="1:8" x14ac:dyDescent="0.2">
      <c r="A11" s="5" t="s">
        <v>23</v>
      </c>
      <c r="B11" s="5">
        <v>0</v>
      </c>
      <c r="C11" s="5">
        <v>3000</v>
      </c>
      <c r="D11" s="5">
        <v>6000</v>
      </c>
      <c r="E11" s="5">
        <v>3000</v>
      </c>
      <c r="F11" s="18"/>
      <c r="G11" s="5" t="s">
        <v>10</v>
      </c>
      <c r="H11" s="5">
        <v>12000</v>
      </c>
    </row>
    <row r="12" spans="1:8" x14ac:dyDescent="0.2">
      <c r="A12" s="5" t="s">
        <v>24</v>
      </c>
      <c r="B12" s="5">
        <v>9000</v>
      </c>
      <c r="C12" s="5">
        <v>3000</v>
      </c>
      <c r="D12" s="5">
        <v>0</v>
      </c>
      <c r="E12" s="5">
        <v>0</v>
      </c>
      <c r="F12" s="18"/>
      <c r="G12" s="5" t="s">
        <v>10</v>
      </c>
      <c r="H12" s="5">
        <v>14000</v>
      </c>
    </row>
    <row r="13" spans="1:8" x14ac:dyDescent="0.2">
      <c r="A13" s="5" t="s">
        <v>28</v>
      </c>
      <c r="B13" s="18"/>
      <c r="C13" s="18"/>
      <c r="D13" s="18"/>
      <c r="E13" s="18"/>
    </row>
    <row r="14" spans="1:8" x14ac:dyDescent="0.2">
      <c r="B14" s="5" t="s">
        <v>11</v>
      </c>
      <c r="C14" s="5" t="s">
        <v>11</v>
      </c>
      <c r="D14" s="5" t="s">
        <v>11</v>
      </c>
      <c r="E14" s="5" t="s">
        <v>11</v>
      </c>
    </row>
    <row r="15" spans="1:8" x14ac:dyDescent="0.2">
      <c r="A15" s="5" t="s">
        <v>29</v>
      </c>
      <c r="B15" s="5">
        <f>B2</f>
        <v>9000</v>
      </c>
      <c r="C15" s="5">
        <f>C2</f>
        <v>6000</v>
      </c>
      <c r="D15" s="5">
        <f>D2</f>
        <v>6000</v>
      </c>
      <c r="E15" s="5">
        <f>E2</f>
        <v>13000</v>
      </c>
    </row>
    <row r="18" spans="1:14" x14ac:dyDescent="0.2">
      <c r="A18" s="5" t="s">
        <v>30</v>
      </c>
      <c r="B18" s="8">
        <f>SUMPRODUCT(costs,shipped)</f>
        <v>86800</v>
      </c>
    </row>
    <row r="21" spans="1:14" x14ac:dyDescent="0.2"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1:14" x14ac:dyDescent="0.2">
      <c r="E22" s="18" t="s">
        <v>67</v>
      </c>
      <c r="F22" s="18"/>
      <c r="G22" s="18"/>
      <c r="H22" s="18"/>
      <c r="I22" s="18"/>
      <c r="J22" s="18"/>
      <c r="K22" s="18"/>
      <c r="L22" s="18"/>
      <c r="M22" s="18"/>
      <c r="N22" s="18"/>
    </row>
    <row r="23" spans="1:14" x14ac:dyDescent="0.2">
      <c r="E23" s="18" t="s">
        <v>68</v>
      </c>
      <c r="F23" s="18"/>
      <c r="G23" s="18"/>
      <c r="H23" s="18"/>
      <c r="I23" s="18"/>
      <c r="J23" s="18"/>
      <c r="K23" s="18"/>
      <c r="L23" s="18"/>
      <c r="M23" s="18"/>
      <c r="N23" s="18"/>
    </row>
    <row r="24" spans="1:14" x14ac:dyDescent="0.2">
      <c r="E24" s="18"/>
      <c r="F24" s="18"/>
      <c r="G24" s="18"/>
      <c r="H24" s="18"/>
      <c r="I24" s="18"/>
      <c r="J24" s="18"/>
      <c r="K24" s="18"/>
      <c r="L24" s="18"/>
      <c r="M24" s="18"/>
      <c r="N24" s="18"/>
    </row>
  </sheetData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42332AFB-A7E6-406A-9248-67B456120D2A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8FDDEFE5-3087-44FF-A555-885C75846D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CCFF47-CCD3-4BEF-BFE1-2B3D068EA2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S32_1</vt:lpstr>
      <vt:lpstr>S32_2</vt:lpstr>
      <vt:lpstr>S32_3</vt:lpstr>
      <vt:lpstr>S32_4</vt:lpstr>
      <vt:lpstr>S32_5</vt:lpstr>
      <vt:lpstr>S32_6</vt:lpstr>
      <vt:lpstr>S32_6!costs</vt:lpstr>
      <vt:lpstr>costs</vt:lpstr>
      <vt:lpstr>S32_6!shipped</vt:lpstr>
      <vt:lpstr>shipped</vt:lpstr>
    </vt:vector>
  </TitlesOfParts>
  <Manager/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Chang</dc:creator>
  <cp:keywords/>
  <dc:description/>
  <cp:lastModifiedBy>Administrator</cp:lastModifiedBy>
  <cp:revision/>
  <dcterms:created xsi:type="dcterms:W3CDTF">2007-01-18T13:45:22Z</dcterms:created>
  <dcterms:modified xsi:type="dcterms:W3CDTF">2019-09-26T07:31:57Z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