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83EAC9DC-D1CD-423F-8563-8569FC5AE2D8}" xr6:coauthVersionLast="44" xr6:coauthVersionMax="44" xr10:uidLastSave="{00000000-0000-0000-0000-000000000000}"/>
  <bookViews>
    <workbookView xWindow="-25335" yWindow="3570" windowWidth="21600" windowHeight="11385" firstSheet="3" activeTab="8" xr2:uid="{00000000-000D-0000-FFFF-FFFF00000000}"/>
  </bookViews>
  <sheets>
    <sheet name="Capbudget-1" sheetId="1" r:id="rId1"/>
    <sheet name="Capbudget-2" sheetId="6" r:id="rId2"/>
    <sheet name="Capbudget-3" sheetId="4" r:id="rId3"/>
    <sheet name="Capbudget-4" sheetId="5" r:id="rId4"/>
    <sheet name="Classdata" sheetId="7" r:id="rId5"/>
    <sheet name="Pressdata" sheetId="8" r:id="rId6"/>
    <sheet name="Problem7data" sheetId="9" r:id="rId7"/>
    <sheet name="Problem8data" sheetId="10" r:id="rId8"/>
    <sheet name="Problem9data" sheetId="11" r:id="rId9"/>
  </sheets>
  <definedNames>
    <definedName name="doit" localSheetId="1">'Capbudget-2'!$A$6:$A$25</definedName>
    <definedName name="doit" localSheetId="2">'Capbudget-3'!$A$6:$A$25</definedName>
    <definedName name="doit" localSheetId="3">'Capbudget-4'!$A$6:$A$25</definedName>
    <definedName name="doit">'Capbudget-1'!$A$6:$A$25</definedName>
    <definedName name="NPV" localSheetId="1">'Capbudget-2'!$C$6:$C$25</definedName>
    <definedName name="NPV" localSheetId="2">'Capbudget-3'!$C$6:$C$25</definedName>
    <definedName name="NPV" localSheetId="3">'Capbudget-4'!$C$6:$C$25</definedName>
    <definedName name="NPV">'Capbudget-1'!$C$6:$C$25</definedName>
    <definedName name="solver_adj" localSheetId="0" hidden="1">'Capbudget-1'!$A$6:$A$25</definedName>
    <definedName name="solver_adj" localSheetId="1" hidden="1">'Capbudget-2'!$A$6:$A$25</definedName>
    <definedName name="solver_adj" localSheetId="2" hidden="1">'Capbudget-3'!$A$6:$A$25</definedName>
    <definedName name="solver_adj" localSheetId="3" hidden="1">'Capbudget-4'!$A$6:$A$25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bd" localSheetId="0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5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5" hidden="1">100</definedName>
    <definedName name="solver_lhs1" localSheetId="0" hidden="1">'Capbudget-1'!$E$2:$J$2</definedName>
    <definedName name="solver_lhs1" localSheetId="1" hidden="1">'Capbudget-2'!$E$2:$J$2</definedName>
    <definedName name="solver_lhs1" localSheetId="2" hidden="1">'Capbudget-3'!$E$2:$J$2</definedName>
    <definedName name="solver_lhs1" localSheetId="3" hidden="1">'Capbudget-4'!$E$2:$J$2</definedName>
    <definedName name="solver_lhs1" localSheetId="5" hidden="1">Pressdata!#REF!</definedName>
    <definedName name="solver_lhs2" localSheetId="0" hidden="1">'Capbudget-1'!$A$6:$A$25</definedName>
    <definedName name="solver_lhs2" localSheetId="1" hidden="1">'Capbudget-2'!$A$6:$A$25</definedName>
    <definedName name="solver_lhs2" localSheetId="2" hidden="1">'Capbudget-3'!$L$9</definedName>
    <definedName name="solver_lhs2" localSheetId="3" hidden="1">'Capbudget-4'!$L$8</definedName>
    <definedName name="solver_lhs2" localSheetId="5" hidden="1">Pressdata!#REF!</definedName>
    <definedName name="solver_lhs3" localSheetId="2" hidden="1">'Capbudget-3'!$A$6:$A$25</definedName>
    <definedName name="solver_lhs3" localSheetId="3" hidden="1">'Capbudget-4'!$A$6:$A$25</definedName>
    <definedName name="solver_lhs3" localSheetId="5" hidden="1">Pressdata!#REF!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5" hidden="1">2</definedName>
    <definedName name="solver_lva" localSheetId="0" hidden="1">2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lva" localSheetId="5" hidden="1">2</definedName>
    <definedName name="solver_mip" localSheetId="0" hidden="1">5000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ip" localSheetId="5" hidden="1">5000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5" hidden="1">2</definedName>
    <definedName name="solver_nod" localSheetId="0" hidden="1">5000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od" localSheetId="5" hidden="1">5000</definedName>
    <definedName name="solver_num" localSheetId="0" hidden="1">2</definedName>
    <definedName name="solver_num" localSheetId="1" hidden="1">2</definedName>
    <definedName name="solver_num" localSheetId="2" hidden="1">3</definedName>
    <definedName name="solver_num" localSheetId="3" hidden="1">3</definedName>
    <definedName name="solver_num" localSheetId="5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fx" localSheetId="0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5" hidden="1">2</definedName>
    <definedName name="solver_opt" localSheetId="0" hidden="1">'Capbudget-1'!$B$2</definedName>
    <definedName name="solver_opt" localSheetId="1" hidden="1">'Capbudget-2'!$B$2</definedName>
    <definedName name="solver_opt" localSheetId="2" hidden="1">'Capbudget-3'!$B$2</definedName>
    <definedName name="solver_opt" localSheetId="3" hidden="1">'Capbudget-4'!$B$2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iv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o" localSheetId="0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5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d" localSheetId="5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5" hidden="1">5</definedName>
    <definedName name="solver_rel2" localSheetId="0" hidden="1">5</definedName>
    <definedName name="solver_rel2" localSheetId="1" hidden="1">5</definedName>
    <definedName name="solver_rel2" localSheetId="2" hidden="1">1</definedName>
    <definedName name="solver_rel2" localSheetId="3" hidden="1">1</definedName>
    <definedName name="solver_rel2" localSheetId="5" hidden="1">1</definedName>
    <definedName name="solver_rel3" localSheetId="2" hidden="1">5</definedName>
    <definedName name="solver_rel3" localSheetId="3" hidden="1">5</definedName>
    <definedName name="solver_rel3" localSheetId="5" hidden="1">3</definedName>
    <definedName name="solver_reo" localSheetId="0" hidden="1">2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o" localSheetId="5" hidden="1">2</definedName>
    <definedName name="solver_rep" localSheetId="0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5" hidden="1">2</definedName>
    <definedName name="solver_rhs1" localSheetId="0" hidden="1">'Capbudget-1'!$E$4:$J$4</definedName>
    <definedName name="solver_rhs1" localSheetId="1" hidden="1">'Capbudget-2'!$E$4:$J$4</definedName>
    <definedName name="solver_rhs1" localSheetId="2" hidden="1">'Capbudget-3'!$E$4:$J$4</definedName>
    <definedName name="solver_rhs1" localSheetId="3" hidden="1">'Capbudget-4'!$E$4:$J$4</definedName>
    <definedName name="solver_rhs1" localSheetId="5" hidden="1">binary</definedName>
    <definedName name="solver_rhs2" localSheetId="0" hidden="1">binary</definedName>
    <definedName name="solver_rhs2" localSheetId="1" hidden="1">binary</definedName>
    <definedName name="solver_rhs2" localSheetId="2" hidden="1">'Capbudget-3'!$L$12</definedName>
    <definedName name="solver_rhs2" localSheetId="3" hidden="1">'Capbudget-4'!$L$10</definedName>
    <definedName name="solver_rhs2" localSheetId="5" hidden="1">Pressdata!#REF!</definedName>
    <definedName name="solver_rhs3" localSheetId="2" hidden="1">binary</definedName>
    <definedName name="solver_rhs3" localSheetId="3" hidden="1">binary</definedName>
    <definedName name="solver_rhs3" localSheetId="5" hidden="1">Pressdata!#REF!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td" localSheetId="0" hidden="1">1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std" localSheetId="5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5" hidden="1">100</definedName>
    <definedName name="solver_tol" localSheetId="0" hidden="1">0.0005</definedName>
    <definedName name="solver_tol" localSheetId="1" hidden="1">0.005</definedName>
    <definedName name="solver_tol" localSheetId="2" hidden="1">0.005</definedName>
    <definedName name="solver_tol" localSheetId="3" hidden="1">0.0005</definedName>
    <definedName name="solver_tol" localSheetId="5" hidden="1">0.0005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5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6" l="1"/>
  <c r="I2" i="6"/>
  <c r="H2" i="6"/>
  <c r="G2" i="6"/>
  <c r="F2" i="6"/>
  <c r="E2" i="6"/>
  <c r="B2" i="6"/>
  <c r="E2" i="5"/>
  <c r="B2" i="5"/>
  <c r="L8" i="5"/>
  <c r="F2" i="5"/>
  <c r="G2" i="5"/>
  <c r="H2" i="5"/>
  <c r="I2" i="5"/>
  <c r="J2" i="5"/>
  <c r="L12" i="4"/>
  <c r="L9" i="4"/>
  <c r="B2" i="4"/>
  <c r="E2" i="4"/>
  <c r="F2" i="4"/>
  <c r="G2" i="4"/>
  <c r="H2" i="4"/>
  <c r="I2" i="4"/>
  <c r="J2" i="4"/>
  <c r="F2" i="1"/>
  <c r="G2" i="1"/>
  <c r="H2" i="1"/>
  <c r="I2" i="1"/>
  <c r="J2" i="1"/>
  <c r="E2" i="1"/>
  <c r="B2" i="1"/>
</calcChain>
</file>

<file path=xl/sharedStrings.xml><?xml version="1.0" encoding="utf-8"?>
<sst xmlns="http://schemas.openxmlformats.org/spreadsheetml/2006/main" count="189" uniqueCount="68">
  <si>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</si>
  <si>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</si>
  <si>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</si>
  <si>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</si>
  <si>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</si>
  <si>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</si>
  <si>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</si>
  <si>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</si>
  <si>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</si>
  <si>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</si>
  <si>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</si>
  <si>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</si>
  <si>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</si>
  <si>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</si>
  <si>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</si>
  <si>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</si>
  <si>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</si>
  <si>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</si>
  <si>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</si>
  <si>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</si>
  <si>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NPV</t>
  </si>
  <si>
    <t>Cost Year 1</t>
  </si>
  <si>
    <t>Cost Year 2</t>
  </si>
  <si>
    <t>Cost Year 3</t>
  </si>
  <si>
    <t>Labor Year 1</t>
  </si>
  <si>
    <t>Labor Year 2</t>
  </si>
  <si>
    <t>Labor Year 3</t>
  </si>
  <si>
    <t>Do IT?</t>
  </si>
  <si>
    <t>Available</t>
  </si>
  <si>
    <t>Used</t>
  </si>
  <si>
    <t>&lt;=</t>
  </si>
  <si>
    <t>Total NPV</t>
  </si>
  <si>
    <t>Proj 3</t>
  </si>
  <si>
    <t>Proj 4</t>
  </si>
  <si>
    <t>At most 4 of Projects 1-10</t>
  </si>
  <si>
    <t>Course</t>
  </si>
  <si>
    <t>Time</t>
  </si>
  <si>
    <t>Semester</t>
  </si>
  <si>
    <t>Value</t>
  </si>
  <si>
    <t>4 courses each semester</t>
  </si>
  <si>
    <t>not 2 at same time</t>
  </si>
  <si>
    <t>do no take same course twice</t>
  </si>
  <si>
    <t>thousands</t>
  </si>
  <si>
    <t>Book</t>
  </si>
  <si>
    <t>Pages</t>
  </si>
  <si>
    <t>Cost</t>
  </si>
  <si>
    <t>Revenue</t>
  </si>
  <si>
    <t>Developer book</t>
  </si>
  <si>
    <t>Project</t>
  </si>
  <si>
    <t>Item Number</t>
  </si>
  <si>
    <t>Item</t>
  </si>
  <si>
    <t>Benefit</t>
  </si>
  <si>
    <t>Weight</t>
  </si>
  <si>
    <t>Flashlight</t>
  </si>
  <si>
    <t>Cereal</t>
  </si>
  <si>
    <t>Cake</t>
  </si>
  <si>
    <t>Water</t>
  </si>
  <si>
    <t>Gatorade</t>
  </si>
  <si>
    <t>Bug Spray</t>
  </si>
  <si>
    <t>Umbrella</t>
  </si>
  <si>
    <t>Knife</t>
  </si>
  <si>
    <t>Cheese</t>
  </si>
  <si>
    <t>Beef Jerky</t>
  </si>
  <si>
    <t>Necklace</t>
  </si>
  <si>
    <t>Price</t>
  </si>
  <si>
    <t>Sapphires needed</t>
  </si>
  <si>
    <t>Diamonds needed</t>
  </si>
  <si>
    <t>Rubies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</si>
</sst>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1"/>
    <xf numFmtId="0" fontId="4" fillId="0" borderId="0" xfId="2"/>
    <xf numFmtId="2" fontId="4" fillId="0" borderId="0" xfId="2" applyNumberFormat="1"/>
    <xf numFmtId="0" fontId="5" fillId="0" borderId="0" xfId="1" applyFont="1"/>
    <xf numFmtId="164" fontId="5" fillId="0" borderId="0" xfId="1" applyNumberFormat="1" applyFont="1"/>
    <xf numFmtId="0" fontId="6" fillId="0" borderId="0" xfId="1" applyFont="1"/>
    <xf numFmtId="165" fontId="6" fillId="0" borderId="0" xfId="1" applyNumberFormat="1" applyFont="1"/>
  </cellXfs>
  <cellStyles count="3">
    <cellStyle name="Normal" xfId="0" builtinId="0"/>
    <cellStyle name="Normal 2" xfId="1" xr:uid="{65B9BC71-0C1D-453E-B5B9-B3677D8C9E7B}"/>
    <cellStyle name="Normal 3" xfId="2" xr:uid="{E834272D-340C-48C1-94CB-310A4A16C0F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5"/>
  <sheetViews>
    <sheetView workbookViewId="0">
      <selection sqref="A1:XFD1048576"/>
    </sheetView>
  </sheetViews>
  <sheetFormatPr defaultRowHeight="12.75" x14ac:dyDescent="0.2"/>
  <cols>
    <col min="1" max="4" width="9.140625" style="1"/>
    <col min="5" max="5" width="11.5703125" style="1" customWidth="1"/>
    <col min="6" max="6" width="11.7109375" style="1" customWidth="1"/>
    <col min="7" max="8" width="11.42578125" style="1" customWidth="1"/>
    <col min="9" max="9" width="12" style="1" customWidth="1"/>
    <col min="10" max="10" width="11.42578125" style="1" customWidth="1"/>
    <col min="11" max="16384" width="9.140625" style="1"/>
  </cols>
  <sheetData>
    <row r="1" spans="1:10" x14ac:dyDescent="0.2">
      <c r="B1" s="1" t="s">
        <v>31</v>
      </c>
    </row>
    <row r="2" spans="1:10" x14ac:dyDescent="0.2">
      <c r="B2" s="1">
        <f>SUMPRODUCT(doit,NPV)</f>
        <v>9293</v>
      </c>
      <c r="D2" s="1" t="s">
        <v>29</v>
      </c>
      <c r="E2" s="1">
        <f t="shared" ref="E2:J2" si="0">SUMPRODUCT(doit,E6:E25)</f>
        <v>2460</v>
      </c>
      <c r="F2" s="1">
        <f t="shared" si="0"/>
        <v>2684</v>
      </c>
      <c r="G2" s="1">
        <f t="shared" si="0"/>
        <v>2742</v>
      </c>
      <c r="H2" s="1">
        <f t="shared" si="0"/>
        <v>876</v>
      </c>
      <c r="I2" s="1">
        <f t="shared" si="0"/>
        <v>895</v>
      </c>
      <c r="J2" s="1">
        <f t="shared" si="0"/>
        <v>702</v>
      </c>
    </row>
    <row r="3" spans="1:10" x14ac:dyDescent="0.2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0" x14ac:dyDescent="0.2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2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0" x14ac:dyDescent="0.2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2">
      <c r="A7" s="1">
        <v>1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2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2">
      <c r="A9" s="1">
        <v>0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2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2">
      <c r="A11" s="1">
        <v>1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2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2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2">
      <c r="A14" s="1">
        <v>1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2">
      <c r="A15" s="1">
        <v>1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2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">
      <c r="A18" s="1">
        <v>0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">
      <c r="A19" s="1">
        <v>1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">
      <c r="A22" s="1">
        <v>0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">
      <c r="A23" s="1">
        <v>0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">
      <c r="A25" s="1">
        <v>1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sqref="A1:XFD1048576"/>
    </sheetView>
  </sheetViews>
  <sheetFormatPr defaultRowHeight="12.75" x14ac:dyDescent="0.2"/>
  <cols>
    <col min="1" max="4" width="9.140625" style="1"/>
    <col min="5" max="5" width="11.5703125" style="1" customWidth="1"/>
    <col min="6" max="6" width="11.7109375" style="1" customWidth="1"/>
    <col min="7" max="8" width="11.42578125" style="1" customWidth="1"/>
    <col min="9" max="9" width="12" style="1" customWidth="1"/>
    <col min="10" max="10" width="11.42578125" style="1" customWidth="1"/>
    <col min="11" max="16384" width="9.140625" style="1"/>
  </cols>
  <sheetData>
    <row r="1" spans="1:10" x14ac:dyDescent="0.2">
      <c r="B1" s="1" t="s">
        <v>31</v>
      </c>
    </row>
    <row r="2" spans="1:10" x14ac:dyDescent="0.2">
      <c r="B2" s="1">
        <f>SUMPRODUCT(doit,NPV)</f>
        <v>9293</v>
      </c>
      <c r="D2" s="1" t="s">
        <v>29</v>
      </c>
      <c r="E2" s="1">
        <f t="shared" ref="E2:J2" si="0">SUMPRODUCT(doit,E6:E25)</f>
        <v>2460</v>
      </c>
      <c r="F2" s="1">
        <f t="shared" si="0"/>
        <v>2684</v>
      </c>
      <c r="G2" s="1">
        <f t="shared" si="0"/>
        <v>2742</v>
      </c>
      <c r="H2" s="1">
        <f t="shared" si="0"/>
        <v>876</v>
      </c>
      <c r="I2" s="1">
        <f t="shared" si="0"/>
        <v>895</v>
      </c>
      <c r="J2" s="1">
        <f t="shared" si="0"/>
        <v>702</v>
      </c>
    </row>
    <row r="3" spans="1:10" x14ac:dyDescent="0.2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0" x14ac:dyDescent="0.2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2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0" x14ac:dyDescent="0.2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2">
      <c r="A7" s="1">
        <v>1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2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2">
      <c r="A9" s="1">
        <v>0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2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2">
      <c r="A11" s="1">
        <v>1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2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2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2">
      <c r="A14" s="1">
        <v>1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2">
      <c r="A15" s="1">
        <v>1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2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">
      <c r="A18" s="1">
        <v>0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">
      <c r="A19" s="1">
        <v>1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">
      <c r="A22" s="1">
        <v>0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">
      <c r="A23" s="1">
        <v>0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">
      <c r="A25" s="1">
        <v>1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25"/>
  <sheetViews>
    <sheetView workbookViewId="0">
      <selection activeCell="L18" sqref="L18"/>
    </sheetView>
  </sheetViews>
  <sheetFormatPr defaultRowHeight="12.75" x14ac:dyDescent="0.2"/>
  <cols>
    <col min="1" max="1" width="9.140625" style="1"/>
    <col min="2" max="2" width="10" style="1" bestFit="1" customWidth="1"/>
    <col min="3" max="4" width="9.140625" style="1"/>
    <col min="5" max="5" width="11.5703125" style="1" customWidth="1"/>
    <col min="6" max="6" width="11.7109375" style="1" customWidth="1"/>
    <col min="7" max="8" width="11.42578125" style="1" customWidth="1"/>
    <col min="9" max="9" width="12" style="1" customWidth="1"/>
    <col min="10" max="10" width="11.42578125" style="1" customWidth="1"/>
    <col min="11" max="11" width="5.42578125" style="1" customWidth="1"/>
    <col min="12" max="16384" width="9.140625" style="1"/>
  </cols>
  <sheetData>
    <row r="1" spans="1:12" x14ac:dyDescent="0.2">
      <c r="B1" s="1" t="s">
        <v>31</v>
      </c>
    </row>
    <row r="2" spans="1:12" x14ac:dyDescent="0.2">
      <c r="B2" s="1">
        <f>SUMPRODUCT(doit,NPV)</f>
        <v>9157</v>
      </c>
      <c r="D2" s="1" t="s">
        <v>29</v>
      </c>
      <c r="E2" s="1">
        <f t="shared" ref="E2:J2" si="0">SUMPRODUCT(doit,E6:E25)</f>
        <v>2444</v>
      </c>
      <c r="F2" s="1">
        <f t="shared" si="0"/>
        <v>2760</v>
      </c>
      <c r="G2" s="1">
        <f t="shared" si="0"/>
        <v>2837</v>
      </c>
      <c r="H2" s="1">
        <f t="shared" si="0"/>
        <v>866</v>
      </c>
      <c r="I2" s="1">
        <f t="shared" si="0"/>
        <v>895</v>
      </c>
      <c r="J2" s="1">
        <f t="shared" si="0"/>
        <v>659</v>
      </c>
    </row>
    <row r="3" spans="1:12" x14ac:dyDescent="0.2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2" x14ac:dyDescent="0.2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2" x14ac:dyDescent="0.2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2" x14ac:dyDescent="0.2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2" x14ac:dyDescent="0.2">
      <c r="A7" s="1">
        <v>1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2" x14ac:dyDescent="0.2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  <c r="L8" s="1" t="s">
        <v>32</v>
      </c>
    </row>
    <row r="9" spans="1:12" x14ac:dyDescent="0.2">
      <c r="A9" s="1">
        <v>1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  <c r="L9" s="1">
        <f>A8</f>
        <v>1</v>
      </c>
    </row>
    <row r="10" spans="1:12" x14ac:dyDescent="0.2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  <c r="L10" s="1" t="s">
        <v>30</v>
      </c>
    </row>
    <row r="11" spans="1:12" x14ac:dyDescent="0.2">
      <c r="A11" s="1">
        <v>1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  <c r="L11" s="1" t="s">
        <v>33</v>
      </c>
    </row>
    <row r="12" spans="1:12" x14ac:dyDescent="0.2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  <c r="L12" s="1">
        <f>A9</f>
        <v>1</v>
      </c>
    </row>
    <row r="13" spans="1:12" x14ac:dyDescent="0.2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2" x14ac:dyDescent="0.2">
      <c r="A14" s="1">
        <v>1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2" x14ac:dyDescent="0.2">
      <c r="A15" s="1">
        <v>0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2" x14ac:dyDescent="0.2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">
      <c r="A18" s="1">
        <v>0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">
      <c r="A19" s="1">
        <v>0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">
      <c r="A22" s="1">
        <v>1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">
      <c r="A23" s="1">
        <v>1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">
      <c r="A25" s="1">
        <v>0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5"/>
  <sheetViews>
    <sheetView zoomScale="90" zoomScaleNormal="90" workbookViewId="0">
      <selection activeCell="L11" sqref="L11"/>
    </sheetView>
  </sheetViews>
  <sheetFormatPr defaultRowHeight="12.75" x14ac:dyDescent="0.2"/>
  <cols>
    <col min="1" max="4" width="9.140625" style="1"/>
    <col min="5" max="5" width="11.5703125" style="1" customWidth="1"/>
    <col min="6" max="6" width="11.7109375" style="1" customWidth="1"/>
    <col min="7" max="8" width="11.42578125" style="1" customWidth="1"/>
    <col min="9" max="9" width="12" style="1" customWidth="1"/>
    <col min="10" max="10" width="11.42578125" style="1" customWidth="1"/>
    <col min="11" max="11" width="5.7109375" style="1" customWidth="1"/>
    <col min="12" max="12" width="11" style="1" customWidth="1"/>
    <col min="13" max="16384" width="9.140625" style="1"/>
  </cols>
  <sheetData>
    <row r="1" spans="1:12" x14ac:dyDescent="0.2">
      <c r="B1" s="1" t="s">
        <v>31</v>
      </c>
    </row>
    <row r="2" spans="1:12" x14ac:dyDescent="0.2">
      <c r="B2" s="1">
        <f>SUMPRODUCT(doit,NPV)</f>
        <v>9014</v>
      </c>
      <c r="D2" s="1" t="s">
        <v>29</v>
      </c>
      <c r="E2" s="1">
        <f t="shared" ref="E2:J2" si="0">SUMPRODUCT(doit,E6:E25)</f>
        <v>2378</v>
      </c>
      <c r="F2" s="1">
        <f t="shared" si="0"/>
        <v>2734</v>
      </c>
      <c r="G2" s="1">
        <f t="shared" si="0"/>
        <v>2755</v>
      </c>
      <c r="H2" s="1">
        <f t="shared" si="0"/>
        <v>778</v>
      </c>
      <c r="I2" s="1">
        <f t="shared" si="0"/>
        <v>896</v>
      </c>
      <c r="J2" s="1">
        <f t="shared" si="0"/>
        <v>702</v>
      </c>
    </row>
    <row r="3" spans="1:12" x14ac:dyDescent="0.2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2" x14ac:dyDescent="0.2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2" x14ac:dyDescent="0.2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2" x14ac:dyDescent="0.2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2" ht="38.25" x14ac:dyDescent="0.2">
      <c r="A7" s="1">
        <v>0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  <c r="L7" s="2" t="s">
        <v>34</v>
      </c>
    </row>
    <row r="8" spans="1:12" x14ac:dyDescent="0.2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  <c r="L8" s="1">
        <f>SUM(A6:A15)</f>
        <v>4</v>
      </c>
    </row>
    <row r="9" spans="1:12" x14ac:dyDescent="0.2">
      <c r="A9" s="1">
        <v>0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  <c r="L9" s="1" t="s">
        <v>30</v>
      </c>
    </row>
    <row r="10" spans="1:12" x14ac:dyDescent="0.2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  <c r="L10" s="1">
        <v>4</v>
      </c>
    </row>
    <row r="11" spans="1:12" x14ac:dyDescent="0.2">
      <c r="A11" s="1">
        <v>0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2" x14ac:dyDescent="0.2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2" x14ac:dyDescent="0.2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2" x14ac:dyDescent="0.2">
      <c r="A14" s="1">
        <v>0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2" x14ac:dyDescent="0.2">
      <c r="A15" s="1">
        <v>1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2" hidden="1" x14ac:dyDescent="0.2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hidden="1" x14ac:dyDescent="0.2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hidden="1" x14ac:dyDescent="0.2">
      <c r="A18" s="1">
        <v>1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hidden="1" x14ac:dyDescent="0.2">
      <c r="A19" s="1">
        <v>1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hidden="1" x14ac:dyDescent="0.2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">
      <c r="A22" s="1">
        <v>1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">
      <c r="A23" s="1">
        <v>1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">
      <c r="A25" s="1">
        <v>1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6AFA-257F-4222-BE95-87B51E6DADCC}">
  <sheetPr codeName="Sheet5"/>
  <dimension ref="D4:M28"/>
  <sheetViews>
    <sheetView workbookViewId="0">
      <selection activeCell="M12" sqref="M12"/>
    </sheetView>
  </sheetViews>
  <sheetFormatPr defaultRowHeight="15" x14ac:dyDescent="0.25"/>
  <cols>
    <col min="1" max="16384" width="9.140625" style="3"/>
  </cols>
  <sheetData>
    <row r="4" spans="4:13" x14ac:dyDescent="0.25">
      <c r="D4" s="3" t="s">
        <v>35</v>
      </c>
      <c r="E4" s="3" t="s">
        <v>36</v>
      </c>
      <c r="F4" s="3" t="s">
        <v>37</v>
      </c>
      <c r="G4" s="3" t="s">
        <v>38</v>
      </c>
    </row>
    <row r="5" spans="4:13" x14ac:dyDescent="0.25">
      <c r="D5" s="3">
        <v>1</v>
      </c>
      <c r="E5" s="3">
        <v>5</v>
      </c>
      <c r="F5" s="3">
        <v>1</v>
      </c>
      <c r="G5" s="3">
        <v>5</v>
      </c>
    </row>
    <row r="6" spans="4:13" x14ac:dyDescent="0.25">
      <c r="D6" s="3">
        <v>1</v>
      </c>
      <c r="E6" s="3">
        <v>5</v>
      </c>
      <c r="F6" s="3">
        <v>1</v>
      </c>
      <c r="G6" s="3">
        <v>5</v>
      </c>
    </row>
    <row r="7" spans="4:13" x14ac:dyDescent="0.25">
      <c r="D7" s="3">
        <v>2</v>
      </c>
      <c r="E7" s="3">
        <v>2</v>
      </c>
      <c r="F7" s="3">
        <v>1</v>
      </c>
      <c r="G7" s="3">
        <v>5</v>
      </c>
    </row>
    <row r="8" spans="4:13" x14ac:dyDescent="0.25">
      <c r="D8" s="3">
        <v>2</v>
      </c>
      <c r="E8" s="3">
        <v>2</v>
      </c>
      <c r="F8" s="3">
        <v>1</v>
      </c>
      <c r="G8" s="3">
        <v>5</v>
      </c>
    </row>
    <row r="9" spans="4:13" x14ac:dyDescent="0.25">
      <c r="D9" s="3">
        <v>3</v>
      </c>
      <c r="E9" s="3">
        <v>1</v>
      </c>
      <c r="F9" s="3">
        <v>1</v>
      </c>
      <c r="G9" s="3">
        <v>3</v>
      </c>
      <c r="M9" s="3" t="s">
        <v>39</v>
      </c>
    </row>
    <row r="10" spans="4:13" x14ac:dyDescent="0.25">
      <c r="D10" s="3">
        <v>3</v>
      </c>
      <c r="E10" s="3">
        <v>5</v>
      </c>
      <c r="F10" s="3">
        <v>1</v>
      </c>
      <c r="G10" s="3">
        <v>5</v>
      </c>
      <c r="M10" s="3" t="s">
        <v>40</v>
      </c>
    </row>
    <row r="11" spans="4:13" x14ac:dyDescent="0.25">
      <c r="D11" s="3">
        <v>4</v>
      </c>
      <c r="E11" s="3">
        <v>3</v>
      </c>
      <c r="F11" s="3">
        <v>2</v>
      </c>
      <c r="G11" s="3">
        <v>6</v>
      </c>
      <c r="M11" s="3" t="s">
        <v>41</v>
      </c>
    </row>
    <row r="12" spans="4:13" x14ac:dyDescent="0.25">
      <c r="D12" s="3">
        <v>4</v>
      </c>
      <c r="E12" s="3">
        <v>4</v>
      </c>
      <c r="F12" s="3">
        <v>1</v>
      </c>
      <c r="G12" s="3">
        <v>5</v>
      </c>
    </row>
    <row r="13" spans="4:13" x14ac:dyDescent="0.25">
      <c r="D13" s="3">
        <v>5</v>
      </c>
      <c r="E13" s="3">
        <v>5</v>
      </c>
      <c r="F13" s="3">
        <v>2</v>
      </c>
      <c r="G13" s="3">
        <v>4</v>
      </c>
    </row>
    <row r="14" spans="4:13" x14ac:dyDescent="0.25">
      <c r="D14" s="3">
        <v>5</v>
      </c>
      <c r="E14" s="3">
        <v>3</v>
      </c>
      <c r="F14" s="3">
        <v>2</v>
      </c>
      <c r="G14" s="3">
        <v>7</v>
      </c>
    </row>
    <row r="15" spans="4:13" x14ac:dyDescent="0.25">
      <c r="D15" s="3">
        <v>6</v>
      </c>
      <c r="E15" s="3">
        <v>1</v>
      </c>
      <c r="F15" s="3">
        <v>2</v>
      </c>
      <c r="G15" s="3">
        <v>7</v>
      </c>
    </row>
    <row r="16" spans="4:13" x14ac:dyDescent="0.25">
      <c r="D16" s="3">
        <v>6</v>
      </c>
      <c r="E16" s="3">
        <v>2</v>
      </c>
      <c r="F16" s="3">
        <v>2</v>
      </c>
      <c r="G16" s="3">
        <v>5</v>
      </c>
    </row>
    <row r="17" spans="4:7" x14ac:dyDescent="0.25">
      <c r="D17" s="3">
        <v>7</v>
      </c>
      <c r="E17" s="3">
        <v>3</v>
      </c>
      <c r="F17" s="3">
        <v>2</v>
      </c>
      <c r="G17" s="3">
        <v>10</v>
      </c>
    </row>
    <row r="18" spans="4:7" x14ac:dyDescent="0.25">
      <c r="D18" s="3">
        <v>7</v>
      </c>
      <c r="E18" s="3">
        <v>3</v>
      </c>
      <c r="F18" s="3">
        <v>2</v>
      </c>
      <c r="G18" s="3">
        <v>7</v>
      </c>
    </row>
    <row r="19" spans="4:7" x14ac:dyDescent="0.25">
      <c r="D19" s="3">
        <v>8</v>
      </c>
      <c r="E19" s="3">
        <v>2</v>
      </c>
      <c r="F19" s="3">
        <v>2</v>
      </c>
      <c r="G19" s="3">
        <v>3</v>
      </c>
    </row>
    <row r="20" spans="4:7" x14ac:dyDescent="0.25">
      <c r="D20" s="3">
        <v>8</v>
      </c>
      <c r="E20" s="3">
        <v>4</v>
      </c>
      <c r="F20" s="3">
        <v>2</v>
      </c>
      <c r="G20" s="3">
        <v>10</v>
      </c>
    </row>
    <row r="21" spans="4:7" x14ac:dyDescent="0.25">
      <c r="D21" s="3">
        <v>9</v>
      </c>
      <c r="E21" s="3">
        <v>5</v>
      </c>
      <c r="F21" s="3">
        <v>1</v>
      </c>
      <c r="G21" s="3">
        <v>5</v>
      </c>
    </row>
    <row r="22" spans="4:7" x14ac:dyDescent="0.25">
      <c r="D22" s="3">
        <v>9</v>
      </c>
      <c r="E22" s="3">
        <v>5</v>
      </c>
      <c r="F22" s="3">
        <v>1</v>
      </c>
      <c r="G22" s="3">
        <v>9</v>
      </c>
    </row>
    <row r="23" spans="4:7" x14ac:dyDescent="0.25">
      <c r="D23" s="3">
        <v>10</v>
      </c>
      <c r="E23" s="3">
        <v>4</v>
      </c>
      <c r="F23" s="3">
        <v>2</v>
      </c>
      <c r="G23" s="3">
        <v>5</v>
      </c>
    </row>
    <row r="24" spans="4:7" x14ac:dyDescent="0.25">
      <c r="D24" s="3">
        <v>10</v>
      </c>
      <c r="E24" s="3">
        <v>3</v>
      </c>
      <c r="F24" s="3">
        <v>1</v>
      </c>
      <c r="G24" s="3">
        <v>8</v>
      </c>
    </row>
    <row r="25" spans="4:7" x14ac:dyDescent="0.25">
      <c r="D25" s="3">
        <v>11</v>
      </c>
      <c r="E25" s="3">
        <v>1</v>
      </c>
      <c r="F25" s="3">
        <v>2</v>
      </c>
      <c r="G25" s="3">
        <v>6</v>
      </c>
    </row>
    <row r="26" spans="4:7" x14ac:dyDescent="0.25">
      <c r="D26" s="3">
        <v>11</v>
      </c>
      <c r="E26" s="3">
        <v>4</v>
      </c>
      <c r="F26" s="3">
        <v>2</v>
      </c>
      <c r="G26" s="3">
        <v>6</v>
      </c>
    </row>
    <row r="27" spans="4:7" x14ac:dyDescent="0.25">
      <c r="D27" s="3">
        <v>12</v>
      </c>
      <c r="E27" s="3">
        <v>2</v>
      </c>
      <c r="F27" s="3">
        <v>1</v>
      </c>
      <c r="G27" s="3">
        <v>7</v>
      </c>
    </row>
    <row r="28" spans="4:7" x14ac:dyDescent="0.25">
      <c r="D28" s="3">
        <v>12</v>
      </c>
      <c r="E28" s="3">
        <v>3</v>
      </c>
      <c r="F28" s="3">
        <v>2</v>
      </c>
      <c r="G28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3B3E-D037-4848-970A-9C00526B1DB5}">
  <sheetPr codeName="Sheet6"/>
  <dimension ref="A1:E38"/>
  <sheetViews>
    <sheetView workbookViewId="0">
      <selection activeCell="G2" sqref="G2:J7"/>
    </sheetView>
  </sheetViews>
  <sheetFormatPr defaultRowHeight="12.75" x14ac:dyDescent="0.2"/>
  <cols>
    <col min="1" max="3" width="9.140625" style="4"/>
    <col min="4" max="4" width="10.5703125" style="4" bestFit="1" customWidth="1"/>
    <col min="5" max="5" width="14.5703125" style="4" customWidth="1"/>
    <col min="6" max="16384" width="9.140625" style="4"/>
  </cols>
  <sheetData>
    <row r="1" spans="1:5" x14ac:dyDescent="0.2">
      <c r="D1" s="4" t="s">
        <v>42</v>
      </c>
    </row>
    <row r="2" spans="1:5" x14ac:dyDescent="0.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</row>
    <row r="3" spans="1:5" x14ac:dyDescent="0.2">
      <c r="A3" s="4">
        <v>1</v>
      </c>
      <c r="B3" s="4">
        <v>911</v>
      </c>
      <c r="C3" s="4">
        <v>177.98</v>
      </c>
      <c r="D3" s="5">
        <v>29.149962270954344</v>
      </c>
      <c r="E3" s="4">
        <v>1</v>
      </c>
    </row>
    <row r="4" spans="1:5" x14ac:dyDescent="0.2">
      <c r="A4" s="4">
        <v>2</v>
      </c>
      <c r="B4" s="4">
        <v>266</v>
      </c>
      <c r="C4" s="4">
        <v>47.88</v>
      </c>
      <c r="D4" s="5">
        <v>99.518690541556154</v>
      </c>
      <c r="E4" s="4">
        <v>1</v>
      </c>
    </row>
    <row r="5" spans="1:5" x14ac:dyDescent="0.2">
      <c r="A5" s="4">
        <v>3</v>
      </c>
      <c r="B5" s="4">
        <v>418</v>
      </c>
      <c r="C5" s="4">
        <v>83.24</v>
      </c>
      <c r="D5" s="5">
        <v>94.192508622988584</v>
      </c>
      <c r="E5" s="4">
        <v>1</v>
      </c>
    </row>
    <row r="6" spans="1:5" x14ac:dyDescent="0.2">
      <c r="A6" s="4">
        <v>4</v>
      </c>
      <c r="B6" s="4">
        <v>535</v>
      </c>
      <c r="C6" s="4">
        <v>104.3</v>
      </c>
      <c r="D6" s="5">
        <v>85.759886370843759</v>
      </c>
      <c r="E6" s="4">
        <v>1</v>
      </c>
    </row>
    <row r="7" spans="1:5" x14ac:dyDescent="0.2">
      <c r="A7" s="4">
        <v>5</v>
      </c>
      <c r="B7" s="4">
        <v>359</v>
      </c>
      <c r="C7" s="4">
        <v>78.62</v>
      </c>
      <c r="D7" s="5">
        <v>68.976748056488276</v>
      </c>
      <c r="E7" s="4">
        <v>1</v>
      </c>
    </row>
    <row r="8" spans="1:5" x14ac:dyDescent="0.2">
      <c r="A8" s="4">
        <v>6</v>
      </c>
      <c r="B8" s="4">
        <v>391</v>
      </c>
      <c r="C8" s="4">
        <v>76.38</v>
      </c>
      <c r="D8" s="5">
        <v>41.775362771393532</v>
      </c>
      <c r="E8" s="4">
        <v>1</v>
      </c>
    </row>
    <row r="9" spans="1:5" x14ac:dyDescent="0.2">
      <c r="A9" s="4">
        <v>7</v>
      </c>
      <c r="B9" s="4">
        <v>212</v>
      </c>
      <c r="C9" s="4">
        <v>56.16</v>
      </c>
      <c r="D9" s="5">
        <v>96.970477855873852</v>
      </c>
      <c r="E9" s="4">
        <v>1</v>
      </c>
    </row>
    <row r="10" spans="1:5" x14ac:dyDescent="0.2">
      <c r="A10" s="4">
        <v>8</v>
      </c>
      <c r="B10" s="4">
        <v>259</v>
      </c>
      <c r="C10" s="4">
        <v>50.62</v>
      </c>
      <c r="D10" s="5">
        <v>68.195722537070395</v>
      </c>
      <c r="E10" s="4">
        <v>1</v>
      </c>
    </row>
    <row r="11" spans="1:5" x14ac:dyDescent="0.2">
      <c r="A11" s="4">
        <v>9</v>
      </c>
      <c r="B11" s="4">
        <v>678</v>
      </c>
      <c r="C11" s="4">
        <v>130.04</v>
      </c>
      <c r="D11" s="5">
        <v>71.323736568421211</v>
      </c>
      <c r="E11" s="4">
        <v>1</v>
      </c>
    </row>
    <row r="12" spans="1:5" x14ac:dyDescent="0.2">
      <c r="A12" s="4">
        <v>10</v>
      </c>
      <c r="B12" s="4">
        <v>723</v>
      </c>
      <c r="C12" s="4">
        <v>142.13999999999999</v>
      </c>
      <c r="D12" s="5">
        <v>91.54953846474605</v>
      </c>
      <c r="E12" s="4">
        <v>1</v>
      </c>
    </row>
    <row r="13" spans="1:5" x14ac:dyDescent="0.2">
      <c r="A13" s="4">
        <v>11</v>
      </c>
      <c r="B13" s="4">
        <v>395</v>
      </c>
      <c r="C13" s="4">
        <v>40.549999999999997</v>
      </c>
      <c r="D13" s="5">
        <v>60.82443457703728</v>
      </c>
      <c r="E13" s="4">
        <v>0</v>
      </c>
    </row>
    <row r="14" spans="1:5" x14ac:dyDescent="0.2">
      <c r="A14" s="4">
        <v>12</v>
      </c>
      <c r="B14" s="4">
        <v>527</v>
      </c>
      <c r="C14" s="4">
        <v>53.43</v>
      </c>
      <c r="D14" s="5">
        <v>186.348857036038</v>
      </c>
      <c r="E14" s="4">
        <v>0</v>
      </c>
    </row>
    <row r="15" spans="1:5" x14ac:dyDescent="0.2">
      <c r="A15" s="4">
        <v>13</v>
      </c>
      <c r="B15" s="4">
        <v>857</v>
      </c>
      <c r="C15" s="4">
        <v>81.13</v>
      </c>
      <c r="D15" s="5">
        <v>174.39035092926662</v>
      </c>
      <c r="E15" s="4">
        <v>0</v>
      </c>
    </row>
    <row r="16" spans="1:5" x14ac:dyDescent="0.2">
      <c r="A16" s="4">
        <v>14</v>
      </c>
      <c r="B16" s="4">
        <v>789</v>
      </c>
      <c r="C16" s="4">
        <v>80.010000000000005</v>
      </c>
      <c r="D16" s="5">
        <v>129.90187632751713</v>
      </c>
      <c r="E16" s="4">
        <v>0</v>
      </c>
    </row>
    <row r="17" spans="1:5" x14ac:dyDescent="0.2">
      <c r="A17" s="4">
        <v>15</v>
      </c>
      <c r="B17" s="4">
        <v>647</v>
      </c>
      <c r="C17" s="4">
        <v>66.23</v>
      </c>
      <c r="D17" s="5">
        <v>8.5928125457291671</v>
      </c>
      <c r="E17" s="4">
        <v>0</v>
      </c>
    </row>
    <row r="18" spans="1:5" x14ac:dyDescent="0.2">
      <c r="A18" s="4">
        <v>16</v>
      </c>
      <c r="B18" s="4">
        <v>210</v>
      </c>
      <c r="C18" s="4">
        <v>18.899999999999999</v>
      </c>
      <c r="D18" s="5">
        <v>32.277411606149933</v>
      </c>
      <c r="E18" s="4">
        <v>0</v>
      </c>
    </row>
    <row r="19" spans="1:5" x14ac:dyDescent="0.2">
      <c r="A19" s="4">
        <v>17</v>
      </c>
      <c r="B19" s="4">
        <v>769</v>
      </c>
      <c r="C19" s="4">
        <v>71.209999999999994</v>
      </c>
      <c r="D19" s="5">
        <v>38.724783998467906</v>
      </c>
      <c r="E19" s="4">
        <v>0</v>
      </c>
    </row>
    <row r="20" spans="1:5" x14ac:dyDescent="0.2">
      <c r="A20" s="4">
        <v>18</v>
      </c>
      <c r="B20" s="4">
        <v>804</v>
      </c>
      <c r="C20" s="4">
        <v>73.36</v>
      </c>
      <c r="D20" s="5">
        <v>158.36904895328826</v>
      </c>
      <c r="E20" s="4">
        <v>0</v>
      </c>
    </row>
    <row r="21" spans="1:5" x14ac:dyDescent="0.2">
      <c r="A21" s="4">
        <v>19</v>
      </c>
      <c r="B21" s="4">
        <v>583</v>
      </c>
      <c r="C21" s="4">
        <v>61.47</v>
      </c>
      <c r="D21" s="5">
        <v>184.69517024389825</v>
      </c>
      <c r="E21" s="4">
        <v>0</v>
      </c>
    </row>
    <row r="22" spans="1:5" x14ac:dyDescent="0.2">
      <c r="A22" s="4">
        <v>20</v>
      </c>
      <c r="B22" s="4">
        <v>897</v>
      </c>
      <c r="C22" s="4">
        <v>80.73</v>
      </c>
      <c r="D22" s="5">
        <v>133.5323653245398</v>
      </c>
      <c r="E22" s="4">
        <v>0</v>
      </c>
    </row>
    <row r="23" spans="1:5" x14ac:dyDescent="0.2">
      <c r="A23" s="4">
        <v>21</v>
      </c>
      <c r="B23" s="4">
        <v>789</v>
      </c>
      <c r="C23" s="4">
        <v>72.010000000000005</v>
      </c>
      <c r="D23" s="5">
        <v>63.625252305409674</v>
      </c>
      <c r="E23" s="4">
        <v>0</v>
      </c>
    </row>
    <row r="24" spans="1:5" x14ac:dyDescent="0.2">
      <c r="A24" s="4">
        <v>22</v>
      </c>
      <c r="B24" s="4">
        <v>293</v>
      </c>
      <c r="C24" s="4">
        <v>27.37</v>
      </c>
      <c r="D24" s="5">
        <v>105.86829142840971</v>
      </c>
      <c r="E24" s="4">
        <v>0</v>
      </c>
    </row>
    <row r="25" spans="1:5" x14ac:dyDescent="0.2">
      <c r="A25" s="4">
        <v>23</v>
      </c>
      <c r="B25" s="4">
        <v>455</v>
      </c>
      <c r="C25" s="4">
        <v>45.95</v>
      </c>
      <c r="D25" s="5">
        <v>174.75551841166225</v>
      </c>
      <c r="E25" s="4">
        <v>0</v>
      </c>
    </row>
    <row r="26" spans="1:5" x14ac:dyDescent="0.2">
      <c r="A26" s="4">
        <v>24</v>
      </c>
      <c r="B26" s="4">
        <v>262</v>
      </c>
      <c r="C26" s="4">
        <v>30.58</v>
      </c>
      <c r="D26" s="5">
        <v>116.21172093503986</v>
      </c>
      <c r="E26" s="4">
        <v>0</v>
      </c>
    </row>
    <row r="27" spans="1:5" x14ac:dyDescent="0.2">
      <c r="A27" s="4">
        <v>25</v>
      </c>
      <c r="B27" s="4">
        <v>424</v>
      </c>
      <c r="C27" s="4">
        <v>41.16</v>
      </c>
      <c r="D27" s="5">
        <v>157.57670302650322</v>
      </c>
      <c r="E27" s="4">
        <v>0</v>
      </c>
    </row>
    <row r="28" spans="1:5" x14ac:dyDescent="0.2">
      <c r="A28" s="4">
        <v>26</v>
      </c>
      <c r="B28" s="4">
        <v>798</v>
      </c>
      <c r="C28" s="4">
        <v>78.819999999999993</v>
      </c>
      <c r="D28" s="5">
        <v>3.0658232880998781</v>
      </c>
      <c r="E28" s="4">
        <v>0</v>
      </c>
    </row>
    <row r="29" spans="1:5" x14ac:dyDescent="0.2">
      <c r="A29" s="4">
        <v>27</v>
      </c>
      <c r="B29" s="4">
        <v>798</v>
      </c>
      <c r="C29" s="4">
        <v>80.819999999999993</v>
      </c>
      <c r="D29" s="5">
        <v>151.71591242890324</v>
      </c>
      <c r="E29" s="4">
        <v>0</v>
      </c>
    </row>
    <row r="30" spans="1:5" x14ac:dyDescent="0.2">
      <c r="A30" s="4">
        <v>28</v>
      </c>
      <c r="B30" s="4">
        <v>168</v>
      </c>
      <c r="C30" s="4">
        <v>18.12</v>
      </c>
      <c r="D30" s="5">
        <v>44.241364258645</v>
      </c>
      <c r="E30" s="4">
        <v>0</v>
      </c>
    </row>
    <row r="31" spans="1:5" x14ac:dyDescent="0.2">
      <c r="A31" s="4">
        <v>29</v>
      </c>
      <c r="B31" s="4">
        <v>417</v>
      </c>
      <c r="C31" s="4">
        <v>38.53</v>
      </c>
      <c r="D31" s="5">
        <v>136.70378415254061</v>
      </c>
      <c r="E31" s="4">
        <v>0</v>
      </c>
    </row>
    <row r="32" spans="1:5" x14ac:dyDescent="0.2">
      <c r="A32" s="4">
        <v>30</v>
      </c>
      <c r="B32" s="4">
        <v>484</v>
      </c>
      <c r="C32" s="4">
        <v>46.56</v>
      </c>
      <c r="D32" s="5">
        <v>10.129562101314349</v>
      </c>
      <c r="E32" s="4">
        <v>0</v>
      </c>
    </row>
    <row r="33" spans="1:5" x14ac:dyDescent="0.2">
      <c r="A33" s="4">
        <v>31</v>
      </c>
      <c r="B33" s="4">
        <v>703</v>
      </c>
      <c r="C33" s="4">
        <v>70.27</v>
      </c>
      <c r="D33" s="5">
        <v>124.69479700822022</v>
      </c>
      <c r="E33" s="4">
        <v>0</v>
      </c>
    </row>
    <row r="34" spans="1:5" x14ac:dyDescent="0.2">
      <c r="A34" s="4">
        <v>32</v>
      </c>
      <c r="B34" s="4">
        <v>796</v>
      </c>
      <c r="C34" s="4">
        <v>72.64</v>
      </c>
      <c r="D34" s="5">
        <v>69.866817730732038</v>
      </c>
      <c r="E34" s="4">
        <v>0</v>
      </c>
    </row>
    <row r="35" spans="1:5" x14ac:dyDescent="0.2">
      <c r="A35" s="4">
        <v>33</v>
      </c>
      <c r="B35" s="4">
        <v>459</v>
      </c>
      <c r="C35" s="4">
        <v>48.31</v>
      </c>
      <c r="D35" s="5">
        <v>4.282333519412207</v>
      </c>
      <c r="E35" s="4">
        <v>0</v>
      </c>
    </row>
    <row r="36" spans="1:5" x14ac:dyDescent="0.2">
      <c r="A36" s="4">
        <v>34</v>
      </c>
      <c r="B36" s="4">
        <v>381</v>
      </c>
      <c r="C36" s="4">
        <v>36.29</v>
      </c>
      <c r="D36" s="5">
        <v>99.062894147284624</v>
      </c>
      <c r="E36" s="4">
        <v>0</v>
      </c>
    </row>
    <row r="37" spans="1:5" x14ac:dyDescent="0.2">
      <c r="A37" s="4">
        <v>35</v>
      </c>
      <c r="B37" s="4">
        <v>643</v>
      </c>
      <c r="C37" s="4">
        <v>62.87</v>
      </c>
      <c r="D37" s="5">
        <v>138.94882048235385</v>
      </c>
      <c r="E37" s="4">
        <v>0</v>
      </c>
    </row>
    <row r="38" spans="1:5" x14ac:dyDescent="0.2">
      <c r="A38" s="4">
        <v>36</v>
      </c>
      <c r="B38" s="4">
        <v>913</v>
      </c>
      <c r="C38" s="4">
        <v>83.17</v>
      </c>
      <c r="D38" s="5">
        <v>58.631357197289176</v>
      </c>
      <c r="E38" s="4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89FC-6143-4ADE-8A20-B353E8528C92}">
  <sheetPr codeName="Sheet7"/>
  <dimension ref="D12:F24"/>
  <sheetViews>
    <sheetView workbookViewId="0">
      <selection activeCell="C9" sqref="C9"/>
    </sheetView>
  </sheetViews>
  <sheetFormatPr defaultRowHeight="15" x14ac:dyDescent="0.25"/>
  <cols>
    <col min="1" max="16384" width="9.140625" style="3"/>
  </cols>
  <sheetData>
    <row r="12" spans="4:6" x14ac:dyDescent="0.25">
      <c r="D12" s="6" t="s">
        <v>48</v>
      </c>
      <c r="E12" s="6" t="s">
        <v>20</v>
      </c>
      <c r="F12" s="6" t="s">
        <v>45</v>
      </c>
    </row>
    <row r="13" spans="4:6" x14ac:dyDescent="0.25">
      <c r="D13" s="6">
        <v>1</v>
      </c>
      <c r="E13" s="7">
        <v>8</v>
      </c>
      <c r="F13" s="7">
        <v>5</v>
      </c>
    </row>
    <row r="14" spans="4:6" x14ac:dyDescent="0.25">
      <c r="D14" s="6">
        <v>2</v>
      </c>
      <c r="E14" s="7">
        <v>8</v>
      </c>
      <c r="F14" s="7">
        <v>5</v>
      </c>
    </row>
    <row r="15" spans="4:6" x14ac:dyDescent="0.25">
      <c r="D15" s="6">
        <v>3</v>
      </c>
      <c r="E15" s="7">
        <v>12</v>
      </c>
      <c r="F15" s="7">
        <v>4</v>
      </c>
    </row>
    <row r="16" spans="4:6" x14ac:dyDescent="0.25">
      <c r="D16" s="6">
        <v>4</v>
      </c>
      <c r="E16" s="7">
        <v>16</v>
      </c>
      <c r="F16" s="7">
        <v>10</v>
      </c>
    </row>
    <row r="17" spans="4:6" x14ac:dyDescent="0.25">
      <c r="D17" s="6">
        <v>5</v>
      </c>
      <c r="E17" s="7">
        <v>18</v>
      </c>
      <c r="F17" s="7">
        <v>10</v>
      </c>
    </row>
    <row r="18" spans="4:6" x14ac:dyDescent="0.25">
      <c r="D18" s="6">
        <v>6</v>
      </c>
      <c r="E18" s="7">
        <v>8</v>
      </c>
      <c r="F18" s="7">
        <v>2</v>
      </c>
    </row>
    <row r="19" spans="4:6" x14ac:dyDescent="0.25">
      <c r="D19" s="6">
        <v>7</v>
      </c>
      <c r="E19" s="7">
        <v>17</v>
      </c>
      <c r="F19" s="7">
        <v>9</v>
      </c>
    </row>
    <row r="20" spans="4:6" x14ac:dyDescent="0.25">
      <c r="D20" s="6">
        <v>8</v>
      </c>
      <c r="E20" s="7">
        <v>12</v>
      </c>
      <c r="F20" s="7">
        <v>4</v>
      </c>
    </row>
    <row r="21" spans="4:6" x14ac:dyDescent="0.25">
      <c r="D21" s="6">
        <v>9</v>
      </c>
      <c r="E21" s="7">
        <v>19</v>
      </c>
      <c r="F21" s="7">
        <v>10</v>
      </c>
    </row>
    <row r="22" spans="4:6" x14ac:dyDescent="0.25">
      <c r="D22" s="6">
        <v>10</v>
      </c>
      <c r="E22" s="7">
        <v>7</v>
      </c>
      <c r="F22" s="7">
        <v>4</v>
      </c>
    </row>
    <row r="23" spans="4:6" x14ac:dyDescent="0.25">
      <c r="D23" s="6">
        <v>11</v>
      </c>
      <c r="E23" s="7">
        <v>14</v>
      </c>
      <c r="F23" s="7">
        <v>9</v>
      </c>
    </row>
    <row r="24" spans="4:6" x14ac:dyDescent="0.25">
      <c r="D24" s="6">
        <v>12</v>
      </c>
      <c r="E24" s="7">
        <v>19</v>
      </c>
      <c r="F24" s="7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2646-A0E4-40F6-BA8B-FB17D7E5CB97}">
  <sheetPr codeName="Sheet8"/>
  <dimension ref="D8:G18"/>
  <sheetViews>
    <sheetView workbookViewId="0">
      <selection activeCell="C12" sqref="C12"/>
    </sheetView>
  </sheetViews>
  <sheetFormatPr defaultRowHeight="15" x14ac:dyDescent="0.25"/>
  <cols>
    <col min="1" max="16384" width="9.140625" style="3"/>
  </cols>
  <sheetData>
    <row r="8" spans="4:7" x14ac:dyDescent="0.25">
      <c r="D8" s="3" t="s">
        <v>49</v>
      </c>
      <c r="E8" s="3" t="s">
        <v>50</v>
      </c>
      <c r="F8" s="3" t="s">
        <v>51</v>
      </c>
      <c r="G8" s="3" t="s">
        <v>52</v>
      </c>
    </row>
    <row r="9" spans="4:7" x14ac:dyDescent="0.25">
      <c r="D9" s="3">
        <v>1</v>
      </c>
      <c r="E9" s="3" t="s">
        <v>53</v>
      </c>
      <c r="F9" s="3">
        <v>8</v>
      </c>
      <c r="G9" s="3">
        <v>2</v>
      </c>
    </row>
    <row r="10" spans="4:7" x14ac:dyDescent="0.25">
      <c r="D10" s="3">
        <v>2</v>
      </c>
      <c r="E10" s="3" t="s">
        <v>54</v>
      </c>
      <c r="F10" s="3">
        <v>5</v>
      </c>
      <c r="G10" s="3">
        <v>5</v>
      </c>
    </row>
    <row r="11" spans="4:7" x14ac:dyDescent="0.25">
      <c r="D11" s="3">
        <v>3</v>
      </c>
      <c r="E11" s="3" t="s">
        <v>55</v>
      </c>
      <c r="F11" s="3">
        <v>8</v>
      </c>
      <c r="G11" s="3">
        <v>3</v>
      </c>
    </row>
    <row r="12" spans="4:7" x14ac:dyDescent="0.25">
      <c r="D12" s="3">
        <v>4</v>
      </c>
      <c r="E12" s="3" t="s">
        <v>56</v>
      </c>
      <c r="F12" s="3">
        <v>4</v>
      </c>
      <c r="G12" s="3">
        <v>4</v>
      </c>
    </row>
    <row r="13" spans="4:7" x14ac:dyDescent="0.25">
      <c r="D13" s="3">
        <v>5</v>
      </c>
      <c r="E13" s="3" t="s">
        <v>57</v>
      </c>
      <c r="F13" s="3">
        <v>5</v>
      </c>
      <c r="G13" s="3">
        <v>6</v>
      </c>
    </row>
    <row r="14" spans="4:7" x14ac:dyDescent="0.25">
      <c r="D14" s="3">
        <v>6</v>
      </c>
      <c r="E14" s="3" t="s">
        <v>58</v>
      </c>
      <c r="F14" s="3">
        <v>8</v>
      </c>
      <c r="G14" s="3">
        <v>3</v>
      </c>
    </row>
    <row r="15" spans="4:7" x14ac:dyDescent="0.25">
      <c r="D15" s="3">
        <v>7</v>
      </c>
      <c r="E15" s="3" t="s">
        <v>59</v>
      </c>
      <c r="F15" s="3">
        <v>5</v>
      </c>
      <c r="G15" s="3">
        <v>4</v>
      </c>
    </row>
    <row r="16" spans="4:7" x14ac:dyDescent="0.25">
      <c r="D16" s="3">
        <v>8</v>
      </c>
      <c r="E16" s="3" t="s">
        <v>60</v>
      </c>
      <c r="F16" s="3">
        <v>9</v>
      </c>
      <c r="G16" s="3">
        <v>3</v>
      </c>
    </row>
    <row r="17" spans="4:7" x14ac:dyDescent="0.25">
      <c r="D17" s="3">
        <v>9</v>
      </c>
      <c r="E17" s="3" t="s">
        <v>61</v>
      </c>
      <c r="F17" s="3">
        <v>3</v>
      </c>
      <c r="G17" s="3">
        <v>4</v>
      </c>
    </row>
    <row r="18" spans="4:7" x14ac:dyDescent="0.25">
      <c r="D18" s="3">
        <v>10</v>
      </c>
      <c r="E18" s="3" t="s">
        <v>62</v>
      </c>
      <c r="F18" s="3">
        <v>4</v>
      </c>
      <c r="G18" s="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A847-AE35-4AAA-A82A-9DA230CD5A97}">
  <sheetPr codeName="Sheet9"/>
  <dimension ref="F12:M16"/>
  <sheetViews>
    <sheetView tabSelected="1" workbookViewId="0">
      <selection activeCell="E15" sqref="E15:E16"/>
    </sheetView>
  </sheetViews>
  <sheetFormatPr defaultRowHeight="15" x14ac:dyDescent="0.25"/>
  <cols>
    <col min="1" max="6" width="9.140625" style="3"/>
    <col min="7" max="7" width="15" style="3" customWidth="1"/>
    <col min="8" max="16384" width="9.140625" style="3"/>
  </cols>
  <sheetData>
    <row r="12" spans="6:13" x14ac:dyDescent="0.25">
      <c r="G12" s="8" t="s">
        <v>63</v>
      </c>
      <c r="H12" s="8">
        <v>1</v>
      </c>
      <c r="I12" s="8">
        <v>2</v>
      </c>
      <c r="J12" s="8">
        <v>3</v>
      </c>
      <c r="K12" s="8">
        <v>4</v>
      </c>
      <c r="L12" s="8">
        <v>5</v>
      </c>
      <c r="M12" s="8">
        <v>6</v>
      </c>
    </row>
    <row r="13" spans="6:13" x14ac:dyDescent="0.25">
      <c r="F13" s="3" t="s">
        <v>28</v>
      </c>
      <c r="G13" s="8" t="s">
        <v>64</v>
      </c>
      <c r="H13" s="9">
        <v>6</v>
      </c>
      <c r="I13" s="9">
        <v>8</v>
      </c>
      <c r="J13" s="9">
        <v>7</v>
      </c>
      <c r="K13" s="9">
        <v>5</v>
      </c>
      <c r="L13" s="9">
        <v>2</v>
      </c>
      <c r="M13" s="9">
        <v>4</v>
      </c>
    </row>
    <row r="14" spans="6:13" x14ac:dyDescent="0.25">
      <c r="F14" s="8">
        <v>6</v>
      </c>
      <c r="G14" s="8" t="s">
        <v>65</v>
      </c>
      <c r="H14" s="8">
        <v>2</v>
      </c>
      <c r="I14" s="8">
        <v>2</v>
      </c>
      <c r="J14" s="8">
        <v>2</v>
      </c>
      <c r="K14" s="8">
        <v>2</v>
      </c>
      <c r="L14" s="8">
        <v>2</v>
      </c>
      <c r="M14" s="8">
        <v>1</v>
      </c>
    </row>
    <row r="15" spans="6:13" x14ac:dyDescent="0.25">
      <c r="F15" s="8">
        <v>4</v>
      </c>
      <c r="G15" s="8" t="s">
        <v>66</v>
      </c>
      <c r="H15" s="8">
        <v>1</v>
      </c>
      <c r="I15" s="8">
        <v>2</v>
      </c>
      <c r="J15" s="8">
        <v>2</v>
      </c>
      <c r="K15" s="8">
        <v>0</v>
      </c>
      <c r="L15" s="8">
        <v>0</v>
      </c>
      <c r="M15" s="8">
        <v>1</v>
      </c>
    </row>
    <row r="16" spans="6:13" x14ac:dyDescent="0.25">
      <c r="F16" s="8">
        <v>8</v>
      </c>
      <c r="G16" s="8" t="s">
        <v>67</v>
      </c>
      <c r="H16" s="8">
        <v>3</v>
      </c>
      <c r="I16" s="8">
        <v>3</v>
      </c>
      <c r="J16" s="8">
        <v>3</v>
      </c>
      <c r="K16" s="8">
        <v>2</v>
      </c>
      <c r="L16" s="8">
        <v>0</v>
      </c>
      <c r="M16" s="8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831C22-D7A3-44E1-A019-BC833F45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85DC2A9-352C-42ED-81BC-D7BBDD9203A0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FEB10027-9737-4A22-84C4-CF7075237D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Capbudget-1</vt:lpstr>
      <vt:lpstr>Capbudget-2</vt:lpstr>
      <vt:lpstr>Capbudget-3</vt:lpstr>
      <vt:lpstr>Capbudget-4</vt:lpstr>
      <vt:lpstr>Classdata</vt:lpstr>
      <vt:lpstr>Pressdata</vt:lpstr>
      <vt:lpstr>Problem7data</vt:lpstr>
      <vt:lpstr>Problem8data</vt:lpstr>
      <vt:lpstr>Problem9data</vt:lpstr>
      <vt:lpstr>'Capbudget-2'!doit</vt:lpstr>
      <vt:lpstr>'Capbudget-3'!doit</vt:lpstr>
      <vt:lpstr>'Capbudget-4'!doit</vt:lpstr>
      <vt:lpstr>doit</vt:lpstr>
      <vt:lpstr>'Capbudget-2'!NPV</vt:lpstr>
      <vt:lpstr>'Capbudget-3'!NPV</vt:lpstr>
      <vt:lpstr>'Capbudget-4'!NPV</vt:lpstr>
      <vt:lpstr>NPV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2007-01-18T13:50:09Z</dcterms:created>
  <dcterms:modified xsi:type="dcterms:W3CDTF">2019-09-26T07:31:59Z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