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B7F2D0F2-BA0D-4347-BD74-AE89D802FB3E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Optimizationexamples-1" sheetId="1" r:id="rId1"/>
    <sheet name="Optimizationexamples-2" sheetId="2" r:id="rId2"/>
    <sheet name="Optimizationexamples-3" sheetId="3" r:id="rId3"/>
  </sheets>
  <definedNames>
    <definedName name="solver_adj" localSheetId="1" hidden="1">'Optimizationexamples-2'!$F$4:$G$4</definedName>
    <definedName name="solver_adj" localSheetId="2" hidden="1">'Optimizationexamples-3'!$F$4:$G$4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'Optimizationexamples-2'!$F$4:$G$4</definedName>
    <definedName name="solver_lhs1" localSheetId="2" hidden="1">'Optimizationexamples-3'!$F$4:$G$4</definedName>
    <definedName name="solver_lhs2" localSheetId="1" hidden="1">'Optimizationexamples-2'!$H$6:$H$7</definedName>
    <definedName name="solver_lhs2" localSheetId="2" hidden="1">'Optimizationexamples-3'!$F$4:$G$4</definedName>
    <definedName name="solver_lhs3" localSheetId="2" hidden="1">'Optimizationexamples-3'!$H$6:$H$7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2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0" hidden="1">'Optimizationexamples-1'!$U$1</definedName>
    <definedName name="solver_opt" localSheetId="1" hidden="1">'Optimizationexamples-2'!$H$4</definedName>
    <definedName name="solver_opt" localSheetId="2" hidden="1">'Optimizationexamples-3'!$H$4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4</definedName>
    <definedName name="solver_rel2" localSheetId="1" hidden="1">1</definedName>
    <definedName name="solver_rel2" localSheetId="2" hidden="1">3</definedName>
    <definedName name="solver_rel3" localSheetId="2" hidden="1">1</definedName>
    <definedName name="solver_rhs1" localSheetId="1" hidden="1">50</definedName>
    <definedName name="solver_rhs1" localSheetId="2" hidden="1">integer</definedName>
    <definedName name="solver_rhs2" localSheetId="1" hidden="1">8</definedName>
    <definedName name="solver_rhs2" localSheetId="2" hidden="1">50</definedName>
    <definedName name="solver_rhs3" localSheetId="2" hidden="1">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F9" i="2"/>
  <c r="F7" i="3"/>
  <c r="H7" i="3" s="1"/>
  <c r="G6" i="3"/>
  <c r="H6" i="3" s="1"/>
  <c r="H4" i="3"/>
  <c r="H6" i="2"/>
  <c r="H4" i="2"/>
  <c r="F7" i="2"/>
  <c r="H7" i="2" s="1"/>
  <c r="G6" i="2"/>
  <c r="G9" i="2" s="1"/>
  <c r="F10" i="2" l="1"/>
  <c r="F35" i="1"/>
  <c r="J107" i="1" l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6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2" i="1"/>
  <c r="J70" i="1"/>
  <c r="J71" i="1"/>
  <c r="J72" i="1"/>
  <c r="J73" i="1"/>
  <c r="J74" i="1"/>
  <c r="J75" i="1"/>
  <c r="J76" i="1"/>
  <c r="J77" i="1"/>
  <c r="J78" i="1"/>
  <c r="J79" i="1"/>
  <c r="J80" i="1"/>
  <c r="J81" i="1"/>
  <c r="J69" i="1"/>
  <c r="J59" i="1"/>
  <c r="J60" i="1"/>
  <c r="J61" i="1"/>
  <c r="J62" i="1"/>
  <c r="J63" i="1"/>
  <c r="J64" i="1"/>
  <c r="J65" i="1"/>
  <c r="J66" i="1"/>
  <c r="J67" i="1"/>
  <c r="J68" i="1"/>
  <c r="J58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2" i="1"/>
  <c r="F23" i="1"/>
  <c r="F24" i="1"/>
  <c r="F25" i="1"/>
  <c r="F26" i="1"/>
  <c r="F27" i="1"/>
  <c r="F28" i="1"/>
  <c r="F29" i="1"/>
  <c r="F30" i="1"/>
  <c r="F31" i="1"/>
  <c r="F21" i="1"/>
  <c r="G9" i="1"/>
  <c r="G17" i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7" i="1"/>
  <c r="G7" i="1" s="1"/>
</calcChain>
</file>

<file path=xl/sharedStrings.xml><?xml version="1.0" encoding="utf-8"?>
<sst xmlns="http://schemas.openxmlformats.org/spreadsheetml/2006/main" count="82" uniqueCount="68">
  <si>
    <t>y</t>
  </si>
  <si>
    <t>x^2</t>
  </si>
  <si>
    <t>-x^2</t>
  </si>
  <si>
    <t>x</t>
  </si>
  <si>
    <t>Stock price</t>
  </si>
  <si>
    <t>Option Value</t>
  </si>
  <si>
    <t>LP feasible solution</t>
  </si>
  <si>
    <t>Pages 319-323 DADM</t>
  </si>
  <si>
    <t>Simplex LP</t>
  </si>
  <si>
    <t>changing cell*constant</t>
  </si>
  <si>
    <t>n constraints looking at fewer than 4n corner points</t>
  </si>
  <si>
    <t>integer or binary changing cells</t>
  </si>
  <si>
    <t>make linear model difficult</t>
  </si>
  <si>
    <t>branch and bound</t>
  </si>
  <si>
    <t>Min x^2</t>
  </si>
  <si>
    <t>convex function where slope increases</t>
  </si>
  <si>
    <t>setting slope = 0 finds answer</t>
  </si>
  <si>
    <t>GRG Nonlinear</t>
  </si>
  <si>
    <t>max -x^2</t>
  </si>
  <si>
    <t>concave</t>
  </si>
  <si>
    <t>function slope decreases</t>
  </si>
  <si>
    <t>Max function</t>
  </si>
  <si>
    <t>x=2.5 x = 8 are local maximum</t>
  </si>
  <si>
    <t>x=5 and x =11 are local min</t>
  </si>
  <si>
    <t>we want global max x = 8</t>
  </si>
  <si>
    <t>we want global min x=11</t>
  </si>
  <si>
    <t>If you think there are multiple peaks or valleys</t>
  </si>
  <si>
    <t>Use GRG Multistart</t>
  </si>
  <si>
    <t>Use GRG for smooth nonlinear</t>
  </si>
  <si>
    <t>solver models</t>
  </si>
  <si>
    <t>Every constraint or target cell</t>
  </si>
  <si>
    <t>as a function of changing cells</t>
  </si>
  <si>
    <t>has a slope everywhere</t>
  </si>
  <si>
    <t xml:space="preserve">If you </t>
  </si>
  <si>
    <t>fail to have slopes everywhe</t>
  </si>
  <si>
    <t>use Evolutionary Algorithms</t>
  </si>
  <si>
    <t>to solve these non-smooth problems</t>
  </si>
  <si>
    <t>V with the aliens</t>
  </si>
  <si>
    <t>Mark Singer</t>
  </si>
  <si>
    <t>at x =0 abs(x)</t>
  </si>
  <si>
    <t>has no slope so</t>
  </si>
  <si>
    <t>GRG will probably have issues</t>
  </si>
  <si>
    <t>Call option $40</t>
  </si>
  <si>
    <t>exercise Price</t>
  </si>
  <si>
    <t>as a function</t>
  </si>
  <si>
    <t>of stock price</t>
  </si>
  <si>
    <t>at expiration</t>
  </si>
  <si>
    <t>slope of option value when stock price =40</t>
  </si>
  <si>
    <t>there is no slope</t>
  </si>
  <si>
    <t>IF statements involving changing cells</t>
  </si>
  <si>
    <t>create non-smooth problems</t>
  </si>
  <si>
    <t>require Evolutionary Algorithms</t>
  </si>
  <si>
    <t>Survival of Fittest</t>
  </si>
  <si>
    <t>John Holladn Michigan Computer Science</t>
  </si>
  <si>
    <t>Professor</t>
  </si>
  <si>
    <t>3  of top 25 movie quotes of  all time</t>
  </si>
  <si>
    <t>are three words or less</t>
  </si>
  <si>
    <t>ET Phone home</t>
  </si>
  <si>
    <t>Bond, James Bond</t>
  </si>
  <si>
    <t>Rosebud</t>
  </si>
  <si>
    <t>Citizen Kane</t>
  </si>
  <si>
    <t>x1</t>
  </si>
  <si>
    <t>x2</t>
  </si>
  <si>
    <t>Machine 1</t>
  </si>
  <si>
    <t>Machine 2</t>
  </si>
  <si>
    <t>Used</t>
  </si>
  <si>
    <t>&lt;=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</si>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</sst>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x^2</a:t>
            </a:r>
          </a:p>
        </c:rich>
      </c:tx>
      <c:layout>
        <c:manualLayout>
          <c:xMode val="edge"/>
          <c:yMode val="edge"/>
          <c:x val="0.31892610645891484"/>
          <c:y val="2.2956841138659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'Optimizationexamples-1'!$F$6</c:f>
              <c:strCache>
                <c:ptCount val="1"/>
                <c:pt idx="0">
                  <c:v>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'Optimizationexamples-1'!$E$7:$E$17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'Optimizationexamples-1'!$F$7:$F$17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9-48E2-ACE1-AA2977F9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51328"/>
        <c:axId val="455650936"/>
      </c:scatterChart>
      <c:valAx>
        <c:axId val="4556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0936"/>
        <c:crosses val="autoZero"/>
        <c:crossBetween val="midCat"/>
      </c:valAx>
      <c:valAx>
        <c:axId val="4556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'Optimizationexamples-1'!$G$6</c:f>
              <c:strCache>
                <c:ptCount val="1"/>
                <c:pt idx="0">
                  <c:v>-x^2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'Optimizationexamples-1'!$E$7:$E$17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'Optimizationexamples-1'!$G$7:$G$17</c:f>
              <c:numCache>
                <c:formatCode>General</c:formatCode>
                <c:ptCount val="11"/>
                <c:pt idx="0">
                  <c:v>-25</c:v>
                </c:pt>
                <c:pt idx="1">
                  <c:v>-16</c:v>
                </c:pt>
                <c:pt idx="2">
                  <c:v>-9</c:v>
                </c:pt>
                <c:pt idx="3">
                  <c:v>-4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-4</c:v>
                </c:pt>
                <c:pt idx="8">
                  <c:v>-9</c:v>
                </c:pt>
                <c:pt idx="9">
                  <c:v>-16</c:v>
                </c:pt>
                <c:pt idx="10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C-4725-952C-36CBC18C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7120"/>
        <c:axId val="457418688"/>
      </c:scatterChart>
      <c:valAx>
        <c:axId val="457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8688"/>
        <c:crosses val="autoZero"/>
        <c:crossBetween val="midCat"/>
      </c:valAx>
      <c:valAx>
        <c:axId val="457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'Optimizationexamples-1'!$F$20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'Optimizationexamples-1'!$E$21:$E$31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'Optimizationexamples-1'!$F$21:$F$31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6DB-8FDD-FE56BD7F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7904"/>
        <c:axId val="457418296"/>
      </c:scatterChart>
      <c:valAx>
        <c:axId val="4574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8296"/>
        <c:crosses val="autoZero"/>
        <c:crossBetween val="midCat"/>
      </c:valAx>
      <c:valAx>
        <c:axId val="4574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Max and Local Mins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'Optimizationexamples-1'!$J$57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'Optimizationexamples-1'!$I$58:$I$119</c:f>
              <c:numCache>
                <c:formatCode>General</c:formatCode>
                <c:ptCount val="6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</c:numCache>
            </c:numRef>
          </c:xVal>
          <c:yVal>
            <c:numRef>
              <c:f>'Optimizationexamples-1'!$J$58:$J$119</c:f>
              <c:numCache>
                <c:formatCode>General</c:formatCode>
                <c:ptCount val="62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1.6169928076391802</c:v>
                </c:pt>
                <c:pt idx="12">
                  <c:v>1.3509263611023019</c:v>
                </c:pt>
                <c:pt idx="13">
                  <c:v>1.0310027436429283</c:v>
                </c:pt>
                <c:pt idx="14">
                  <c:v>0.66997630031181021</c:v>
                </c:pt>
                <c:pt idx="15">
                  <c:v>0.28224001611973443</c:v>
                </c:pt>
                <c:pt idx="16">
                  <c:v>-0.11674828685516017</c:v>
                </c:pt>
                <c:pt idx="17">
                  <c:v>-0.51108220405366245</c:v>
                </c:pt>
                <c:pt idx="18">
                  <c:v>-0.88504088658970492</c:v>
                </c:pt>
                <c:pt idx="19">
                  <c:v>-1.2237157818854378</c:v>
                </c:pt>
                <c:pt idx="20">
                  <c:v>-1.5136049906158564</c:v>
                </c:pt>
                <c:pt idx="21">
                  <c:v>-1.7431515448271764</c:v>
                </c:pt>
                <c:pt idx="22">
                  <c:v>-1.903204147779032</c:v>
                </c:pt>
                <c:pt idx="23">
                  <c:v>-1.9873820072669288</c:v>
                </c:pt>
                <c:pt idx="24">
                  <c:v>-2.988493826507522</c:v>
                </c:pt>
                <c:pt idx="25">
                  <c:v>-2.8767728239894153</c:v>
                </c:pt>
                <c:pt idx="26">
                  <c:v>-2.6503639671604593</c:v>
                </c:pt>
                <c:pt idx="27">
                  <c:v>-2.3182934626679614</c:v>
                </c:pt>
                <c:pt idx="28">
                  <c:v>-1.8937999136169648</c:v>
                </c:pt>
                <c:pt idx="29">
                  <c:v>-1.3938065382412721</c:v>
                </c:pt>
                <c:pt idx="30">
                  <c:v>-0.83824649459677758</c:v>
                </c:pt>
                <c:pt idx="31">
                  <c:v>-0.2492682084524892</c:v>
                </c:pt>
                <c:pt idx="32">
                  <c:v>0.34964761455148091</c:v>
                </c:pt>
                <c:pt idx="33">
                  <c:v>0.93462409054013351</c:v>
                </c:pt>
                <c:pt idx="34">
                  <c:v>1.4823400534158244</c:v>
                </c:pt>
                <c:pt idx="35">
                  <c:v>1.9709597961563672</c:v>
                </c:pt>
                <c:pt idx="36">
                  <c:v>2.3810035915474592</c:v>
                </c:pt>
                <c:pt idx="37">
                  <c:v>2.6961242874348805</c:v>
                </c:pt>
                <c:pt idx="38">
                  <c:v>2.9037590160944591</c:v>
                </c:pt>
                <c:pt idx="39">
                  <c:v>2.9956300361238148</c:v>
                </c:pt>
                <c:pt idx="40">
                  <c:v>2.9680747398701453</c:v>
                </c:pt>
                <c:pt idx="41">
                  <c:v>2.8221916700393193</c:v>
                </c:pt>
                <c:pt idx="42">
                  <c:v>2.5637967242648414</c:v>
                </c:pt>
                <c:pt idx="43">
                  <c:v>2.2031912936223401</c:v>
                </c:pt>
                <c:pt idx="44">
                  <c:v>1.7547515786752852</c:v>
                </c:pt>
                <c:pt idx="45">
                  <c:v>1.2363554557252698</c:v>
                </c:pt>
                <c:pt idx="46">
                  <c:v>0.66866974230074294</c:v>
                </c:pt>
                <c:pt idx="47">
                  <c:v>7.4326276360073301E-2</c:v>
                </c:pt>
                <c:pt idx="48">
                  <c:v>-0.69730712489191859</c:v>
                </c:pt>
                <c:pt idx="49">
                  <c:v>-1.4659165170077135</c:v>
                </c:pt>
                <c:pt idx="50">
                  <c:v>-2.1760844435574791</c:v>
                </c:pt>
                <c:pt idx="51">
                  <c:v>-2.7994987503741693</c:v>
                </c:pt>
                <c:pt idx="52">
                  <c:v>-3.3113058763426149</c:v>
                </c:pt>
                <c:pt idx="53">
                  <c:v>-3.6911016864512263</c:v>
                </c:pt>
                <c:pt idx="54">
                  <c:v>-3.9237449202659662</c:v>
                </c:pt>
                <c:pt idx="55">
                  <c:v>-3.9999608262028139</c:v>
                </c:pt>
                <c:pt idx="56">
                  <c:v>-3.9167109166052696</c:v>
                </c:pt>
                <c:pt idx="57">
                  <c:v>-3.6773141026587028</c:v>
                </c:pt>
                <c:pt idx="58">
                  <c:v>-3.2913143798748354</c:v>
                </c:pt>
                <c:pt idx="59">
                  <c:v>-2.7741003391084895</c:v>
                </c:pt>
                <c:pt idx="60">
                  <c:v>-2.1462916720017398</c:v>
                </c:pt>
                <c:pt idx="61">
                  <c:v>-1.4329171289473148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4-4565-BAA9-1640E949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40712"/>
        <c:axId val="457557184"/>
      </c:scatterChart>
      <c:valAx>
        <c:axId val="45744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7184"/>
        <c:crosses val="autoZero"/>
        <c:crossBetween val="midCat"/>
      </c:valAx>
      <c:valAx>
        <c:axId val="4575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'Optimizationexamples-1'!$F$34</c:f>
              <c:strCache>
                <c:ptCount val="1"/>
                <c:pt idx="0">
                  <c:v>Option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'Optimizationexamples-1'!$E$35:$E$56</c:f>
              <c:numCache>
                <c:formatCode>General</c:formatCode>
                <c:ptCount val="22"/>
                <c:pt idx="0">
                  <c:v>25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</c:numCache>
            </c:numRef>
          </c:xVal>
          <c:yVal>
            <c:numRef>
              <c:f>'Optimizationexamples-1'!$F$35:$F$56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7-43EF-87B4-E10950FC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56448"/>
        <c:axId val="371361040"/>
      </c:scatterChart>
      <c:valAx>
        <c:axId val="3713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1040"/>
        <c:crosses val="autoZero"/>
        <c:crossBetween val="midCat"/>
      </c:valAx>
      <c:valAx>
        <c:axId val="371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3</xdr:row>
      <xdr:rowOff>160020</xdr:rowOff>
    </xdr:from>
    <xdr:to>
      <xdr:col>12</xdr:col>
      <xdr:colOff>320040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382905</xdr:colOff>
      <xdr:row>4</xdr:row>
      <xdr:rowOff>68580</xdr:rowOff>
    </xdr:from>
    <xdr:to>
      <xdr:col>16</xdr:col>
      <xdr:colOff>192405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104775</xdr:rowOff>
    </xdr:from>
    <xdr:to>
      <xdr:col>15</xdr:col>
      <xdr:colOff>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259080</xdr:colOff>
      <xdr:row>101</xdr:row>
      <xdr:rowOff>129540</xdr:rowOff>
    </xdr:from>
    <xdr:to>
      <xdr:col>18</xdr:col>
      <xdr:colOff>563880</xdr:colOff>
      <xdr:row>116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19050</xdr:colOff>
      <xdr:row>53</xdr:row>
      <xdr:rowOff>38100</xdr:rowOff>
    </xdr:from>
    <xdr:to>
      <xdr:col>19</xdr:col>
      <xdr:colOff>171450</xdr:colOff>
      <xdr:row>67</xdr:row>
      <xdr:rowOff>176261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10134600"/>
          <a:ext cx="3200400" cy="2805161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35</xdr:row>
      <xdr:rowOff>180975</xdr:rowOff>
    </xdr:from>
    <xdr:to>
      <xdr:col>13</xdr:col>
      <xdr:colOff>466725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:U120"/>
  <sheetViews>
    <sheetView tabSelected="1" topLeftCell="A15" workbookViewId="0">
      <selection activeCell="K53" sqref="K53"/>
    </sheetView>
  </sheetViews>
  <sheetFormatPr defaultRowHeight="15" x14ac:dyDescent="0.25"/>
  <cols>
    <col min="1" max="4" width="9.140625" style="1"/>
    <col min="5" max="5" width="10.28515625" style="1" customWidth="1"/>
    <col min="6" max="6" width="12.42578125" style="1" customWidth="1"/>
    <col min="7" max="16384" width="9.140625" style="1"/>
  </cols>
  <sheetData>
    <row r="1" spans="5:18" x14ac:dyDescent="0.25">
      <c r="J1" s="1" t="s">
        <v>17</v>
      </c>
      <c r="O1" s="1" t="s">
        <v>19</v>
      </c>
    </row>
    <row r="2" spans="5:18" x14ac:dyDescent="0.25">
      <c r="J2" s="1" t="s">
        <v>15</v>
      </c>
      <c r="O2" s="1" t="s">
        <v>20</v>
      </c>
      <c r="R2" s="1" t="s">
        <v>7</v>
      </c>
    </row>
    <row r="3" spans="5:18" x14ac:dyDescent="0.25">
      <c r="I3" s="1" t="s">
        <v>14</v>
      </c>
      <c r="J3" s="1" t="s">
        <v>16</v>
      </c>
      <c r="N3" s="1" t="s">
        <v>18</v>
      </c>
      <c r="O3" s="1" t="s">
        <v>16</v>
      </c>
    </row>
    <row r="5" spans="5:18" x14ac:dyDescent="0.25">
      <c r="R5" s="1" t="s">
        <v>34</v>
      </c>
    </row>
    <row r="6" spans="5:18" x14ac:dyDescent="0.25">
      <c r="E6" s="1" t="s">
        <v>3</v>
      </c>
      <c r="F6" s="1" t="s">
        <v>1</v>
      </c>
      <c r="G6" s="2" t="s">
        <v>2</v>
      </c>
      <c r="R6" s="1" t="s">
        <v>28</v>
      </c>
    </row>
    <row r="7" spans="5:18" x14ac:dyDescent="0.25">
      <c r="E7" s="1">
        <v>-5</v>
      </c>
      <c r="F7" s="1">
        <f>E7^2</f>
        <v>25</v>
      </c>
      <c r="G7" s="1">
        <f>-F7</f>
        <v>-25</v>
      </c>
      <c r="R7" s="1" t="s">
        <v>29</v>
      </c>
    </row>
    <row r="8" spans="5:18" x14ac:dyDescent="0.25">
      <c r="E8" s="1">
        <v>-4</v>
      </c>
      <c r="F8" s="1">
        <f t="shared" ref="F8:F17" si="0">E8^2</f>
        <v>16</v>
      </c>
      <c r="G8" s="1">
        <f t="shared" ref="G8:G17" si="1">-F8</f>
        <v>-16</v>
      </c>
      <c r="R8" s="1" t="s">
        <v>30</v>
      </c>
    </row>
    <row r="9" spans="5:18" x14ac:dyDescent="0.25">
      <c r="E9" s="1">
        <v>-3</v>
      </c>
      <c r="F9" s="1">
        <f t="shared" si="0"/>
        <v>9</v>
      </c>
      <c r="G9" s="1">
        <f t="shared" si="1"/>
        <v>-9</v>
      </c>
      <c r="R9" s="1" t="s">
        <v>31</v>
      </c>
    </row>
    <row r="10" spans="5:18" x14ac:dyDescent="0.25">
      <c r="E10" s="1">
        <v>-2</v>
      </c>
      <c r="F10" s="1">
        <f t="shared" si="0"/>
        <v>4</v>
      </c>
      <c r="G10" s="1">
        <f t="shared" si="1"/>
        <v>-4</v>
      </c>
      <c r="R10" s="1" t="s">
        <v>32</v>
      </c>
    </row>
    <row r="11" spans="5:18" x14ac:dyDescent="0.25">
      <c r="E11" s="1">
        <v>-1</v>
      </c>
      <c r="F11" s="1">
        <f t="shared" si="0"/>
        <v>1</v>
      </c>
      <c r="G11" s="1">
        <f t="shared" si="1"/>
        <v>-1</v>
      </c>
      <c r="R11" s="1" t="s">
        <v>33</v>
      </c>
    </row>
    <row r="12" spans="5:18" x14ac:dyDescent="0.25">
      <c r="E12" s="1">
        <v>0</v>
      </c>
      <c r="F12" s="1">
        <f t="shared" si="0"/>
        <v>0</v>
      </c>
      <c r="G12" s="1">
        <f t="shared" si="1"/>
        <v>0</v>
      </c>
      <c r="R12" s="1" t="s">
        <v>34</v>
      </c>
    </row>
    <row r="13" spans="5:18" x14ac:dyDescent="0.25">
      <c r="E13" s="1">
        <v>1</v>
      </c>
      <c r="F13" s="1">
        <f t="shared" si="0"/>
        <v>1</v>
      </c>
      <c r="G13" s="1">
        <f t="shared" si="1"/>
        <v>-1</v>
      </c>
      <c r="R13" s="1" t="s">
        <v>35</v>
      </c>
    </row>
    <row r="14" spans="5:18" x14ac:dyDescent="0.25">
      <c r="E14" s="1">
        <v>2</v>
      </c>
      <c r="F14" s="1">
        <f t="shared" si="0"/>
        <v>4</v>
      </c>
      <c r="G14" s="1">
        <f t="shared" si="1"/>
        <v>-4</v>
      </c>
      <c r="R14" s="1" t="s">
        <v>36</v>
      </c>
    </row>
    <row r="15" spans="5:18" x14ac:dyDescent="0.25">
      <c r="E15" s="1">
        <v>3</v>
      </c>
      <c r="F15" s="1">
        <f t="shared" si="0"/>
        <v>9</v>
      </c>
      <c r="G15" s="1">
        <f t="shared" si="1"/>
        <v>-9</v>
      </c>
    </row>
    <row r="16" spans="5:18" x14ac:dyDescent="0.25">
      <c r="E16" s="1">
        <v>4</v>
      </c>
      <c r="F16" s="1">
        <f t="shared" si="0"/>
        <v>16</v>
      </c>
      <c r="G16" s="1">
        <f t="shared" si="1"/>
        <v>-16</v>
      </c>
    </row>
    <row r="17" spans="5:19" x14ac:dyDescent="0.25">
      <c r="E17" s="1">
        <v>5</v>
      </c>
      <c r="F17" s="1">
        <f t="shared" si="0"/>
        <v>25</v>
      </c>
      <c r="G17" s="1">
        <f t="shared" si="1"/>
        <v>-25</v>
      </c>
    </row>
    <row r="20" spans="5:19" x14ac:dyDescent="0.25">
      <c r="E20" s="1" t="s">
        <v>3</v>
      </c>
      <c r="F20" s="1" t="s">
        <v>0</v>
      </c>
    </row>
    <row r="21" spans="5:19" x14ac:dyDescent="0.25">
      <c r="E21" s="1">
        <v>-5</v>
      </c>
      <c r="F21" s="1">
        <f>ABS(E21)</f>
        <v>5</v>
      </c>
    </row>
    <row r="22" spans="5:19" x14ac:dyDescent="0.25">
      <c r="E22" s="1">
        <v>-4</v>
      </c>
      <c r="F22" s="1">
        <f t="shared" ref="F22:F31" si="2">ABS(E22)</f>
        <v>4</v>
      </c>
    </row>
    <row r="23" spans="5:19" x14ac:dyDescent="0.25">
      <c r="E23" s="1">
        <v>-3</v>
      </c>
      <c r="F23" s="1">
        <f t="shared" si="2"/>
        <v>3</v>
      </c>
    </row>
    <row r="24" spans="5:19" x14ac:dyDescent="0.25">
      <c r="E24" s="1">
        <v>-2</v>
      </c>
      <c r="F24" s="1">
        <f t="shared" si="2"/>
        <v>2</v>
      </c>
      <c r="Q24" s="1" t="s">
        <v>37</v>
      </c>
    </row>
    <row r="25" spans="5:19" x14ac:dyDescent="0.25">
      <c r="E25" s="1">
        <v>-1</v>
      </c>
      <c r="F25" s="1">
        <f t="shared" si="2"/>
        <v>1</v>
      </c>
      <c r="Q25" s="1" t="s">
        <v>38</v>
      </c>
    </row>
    <row r="26" spans="5:19" x14ac:dyDescent="0.25">
      <c r="E26" s="1">
        <v>0</v>
      </c>
      <c r="F26" s="1">
        <f t="shared" si="2"/>
        <v>0</v>
      </c>
      <c r="Q26" s="1" t="s">
        <v>39</v>
      </c>
    </row>
    <row r="27" spans="5:19" x14ac:dyDescent="0.25">
      <c r="E27" s="1">
        <v>1</v>
      </c>
      <c r="F27" s="1">
        <f t="shared" si="2"/>
        <v>1</v>
      </c>
      <c r="Q27" s="1" t="s">
        <v>40</v>
      </c>
    </row>
    <row r="28" spans="5:19" x14ac:dyDescent="0.25">
      <c r="E28" s="1">
        <v>2</v>
      </c>
      <c r="F28" s="1">
        <f t="shared" si="2"/>
        <v>2</v>
      </c>
      <c r="Q28" s="1" t="s">
        <v>41</v>
      </c>
    </row>
    <row r="29" spans="5:19" x14ac:dyDescent="0.25">
      <c r="E29" s="1">
        <v>3</v>
      </c>
      <c r="F29" s="1">
        <f t="shared" si="2"/>
        <v>3</v>
      </c>
    </row>
    <row r="30" spans="5:19" x14ac:dyDescent="0.25">
      <c r="E30" s="1">
        <v>4</v>
      </c>
      <c r="F30" s="1">
        <f t="shared" si="2"/>
        <v>4</v>
      </c>
      <c r="S30" s="1" t="s">
        <v>55</v>
      </c>
    </row>
    <row r="31" spans="5:19" x14ac:dyDescent="0.25">
      <c r="E31" s="1">
        <v>5</v>
      </c>
      <c r="F31" s="1">
        <f t="shared" si="2"/>
        <v>5</v>
      </c>
      <c r="S31" s="1" t="s">
        <v>56</v>
      </c>
    </row>
    <row r="32" spans="5:19" x14ac:dyDescent="0.25">
      <c r="S32" s="1" t="s">
        <v>57</v>
      </c>
    </row>
    <row r="33" spans="5:21" x14ac:dyDescent="0.25">
      <c r="E33" s="1" t="s">
        <v>46</v>
      </c>
      <c r="S33" s="1" t="s">
        <v>58</v>
      </c>
    </row>
    <row r="34" spans="5:21" x14ac:dyDescent="0.25">
      <c r="E34" s="1" t="s">
        <v>4</v>
      </c>
      <c r="F34" s="1" t="s">
        <v>5</v>
      </c>
      <c r="S34" s="1" t="s">
        <v>59</v>
      </c>
    </row>
    <row r="35" spans="5:21" x14ac:dyDescent="0.25">
      <c r="E35" s="1">
        <v>25</v>
      </c>
      <c r="F35" s="1">
        <f>IF(E35&lt;=40,0,E35-40)</f>
        <v>0</v>
      </c>
      <c r="S35" s="1" t="s">
        <v>60</v>
      </c>
    </row>
    <row r="36" spans="5:21" x14ac:dyDescent="0.25">
      <c r="E36" s="1">
        <v>30</v>
      </c>
      <c r="F36" s="1">
        <f t="shared" ref="F36:F56" si="3">IF(E36&lt;=40,0,E36-40)</f>
        <v>0</v>
      </c>
      <c r="P36" s="1" t="s">
        <v>42</v>
      </c>
    </row>
    <row r="37" spans="5:21" x14ac:dyDescent="0.25">
      <c r="E37" s="1">
        <v>31</v>
      </c>
      <c r="F37" s="1">
        <f t="shared" si="3"/>
        <v>0</v>
      </c>
      <c r="P37" s="1" t="s">
        <v>43</v>
      </c>
    </row>
    <row r="38" spans="5:21" x14ac:dyDescent="0.25">
      <c r="E38" s="1">
        <v>32</v>
      </c>
      <c r="F38" s="1">
        <f t="shared" si="3"/>
        <v>0</v>
      </c>
      <c r="P38" s="1" t="s">
        <v>44</v>
      </c>
    </row>
    <row r="39" spans="5:21" x14ac:dyDescent="0.25">
      <c r="E39" s="1">
        <v>33</v>
      </c>
      <c r="F39" s="1">
        <f t="shared" si="3"/>
        <v>0</v>
      </c>
      <c r="P39" s="1" t="s">
        <v>45</v>
      </c>
    </row>
    <row r="40" spans="5:21" x14ac:dyDescent="0.25">
      <c r="E40" s="1">
        <v>34</v>
      </c>
      <c r="F40" s="1">
        <f t="shared" si="3"/>
        <v>0</v>
      </c>
    </row>
    <row r="41" spans="5:21" x14ac:dyDescent="0.25">
      <c r="E41" s="1">
        <v>35</v>
      </c>
      <c r="F41" s="1">
        <f t="shared" si="3"/>
        <v>0</v>
      </c>
      <c r="P41" s="1" t="s">
        <v>47</v>
      </c>
    </row>
    <row r="42" spans="5:21" x14ac:dyDescent="0.25">
      <c r="E42" s="1">
        <v>36</v>
      </c>
      <c r="F42" s="1">
        <f t="shared" si="3"/>
        <v>0</v>
      </c>
      <c r="P42" s="1" t="s">
        <v>48</v>
      </c>
    </row>
    <row r="43" spans="5:21" x14ac:dyDescent="0.25">
      <c r="E43" s="1">
        <v>37</v>
      </c>
      <c r="F43" s="1">
        <f t="shared" si="3"/>
        <v>0</v>
      </c>
      <c r="P43" s="1" t="s">
        <v>49</v>
      </c>
    </row>
    <row r="44" spans="5:21" x14ac:dyDescent="0.25">
      <c r="E44" s="1">
        <v>38</v>
      </c>
      <c r="F44" s="1">
        <f t="shared" si="3"/>
        <v>0</v>
      </c>
      <c r="P44" s="1" t="s">
        <v>50</v>
      </c>
    </row>
    <row r="45" spans="5:21" x14ac:dyDescent="0.25">
      <c r="E45" s="1">
        <v>39</v>
      </c>
      <c r="F45" s="1">
        <f t="shared" si="3"/>
        <v>0</v>
      </c>
      <c r="P45" s="1" t="s">
        <v>51</v>
      </c>
      <c r="U45" s="1" t="s">
        <v>54</v>
      </c>
    </row>
    <row r="46" spans="5:21" x14ac:dyDescent="0.25">
      <c r="E46" s="1">
        <v>40</v>
      </c>
      <c r="F46" s="1">
        <f t="shared" si="3"/>
        <v>0</v>
      </c>
      <c r="P46" s="1" t="s">
        <v>52</v>
      </c>
      <c r="R46" s="1" t="s">
        <v>53</v>
      </c>
    </row>
    <row r="47" spans="5:21" x14ac:dyDescent="0.25">
      <c r="E47" s="1">
        <v>41</v>
      </c>
      <c r="F47" s="1">
        <f t="shared" si="3"/>
        <v>1</v>
      </c>
      <c r="P47" s="1" t="s">
        <v>10</v>
      </c>
    </row>
    <row r="48" spans="5:21" x14ac:dyDescent="0.25">
      <c r="E48" s="1">
        <v>42</v>
      </c>
      <c r="F48" s="1">
        <f t="shared" si="3"/>
        <v>2</v>
      </c>
      <c r="P48" s="1" t="s">
        <v>9</v>
      </c>
    </row>
    <row r="49" spans="5:19" x14ac:dyDescent="0.25">
      <c r="E49" s="1">
        <v>43</v>
      </c>
      <c r="F49" s="1">
        <f t="shared" si="3"/>
        <v>3</v>
      </c>
      <c r="P49" s="1" t="s">
        <v>8</v>
      </c>
    </row>
    <row r="50" spans="5:19" x14ac:dyDescent="0.25">
      <c r="E50" s="1">
        <v>44</v>
      </c>
      <c r="F50" s="1">
        <f t="shared" si="3"/>
        <v>4</v>
      </c>
      <c r="R50" s="1" t="s">
        <v>11</v>
      </c>
    </row>
    <row r="51" spans="5:19" x14ac:dyDescent="0.25">
      <c r="E51" s="1">
        <v>45</v>
      </c>
      <c r="F51" s="1">
        <f t="shared" si="3"/>
        <v>5</v>
      </c>
      <c r="O51" s="1" t="s">
        <v>6</v>
      </c>
      <c r="R51" s="1" t="s">
        <v>12</v>
      </c>
    </row>
    <row r="52" spans="5:19" x14ac:dyDescent="0.25">
      <c r="E52" s="1">
        <v>46</v>
      </c>
      <c r="F52" s="1">
        <f t="shared" si="3"/>
        <v>6</v>
      </c>
    </row>
    <row r="53" spans="5:19" x14ac:dyDescent="0.25">
      <c r="E53" s="1">
        <v>47</v>
      </c>
      <c r="F53" s="1">
        <f t="shared" si="3"/>
        <v>7</v>
      </c>
      <c r="S53" s="1" t="s">
        <v>13</v>
      </c>
    </row>
    <row r="54" spans="5:19" x14ac:dyDescent="0.25">
      <c r="E54" s="1">
        <v>48</v>
      </c>
      <c r="F54" s="1">
        <f t="shared" si="3"/>
        <v>8</v>
      </c>
    </row>
    <row r="55" spans="5:19" x14ac:dyDescent="0.25">
      <c r="E55" s="1">
        <v>49</v>
      </c>
      <c r="F55" s="1">
        <f t="shared" si="3"/>
        <v>9</v>
      </c>
    </row>
    <row r="56" spans="5:19" x14ac:dyDescent="0.25">
      <c r="E56" s="1">
        <v>50</v>
      </c>
      <c r="F56" s="1">
        <f t="shared" si="3"/>
        <v>10</v>
      </c>
    </row>
    <row r="57" spans="5:19" x14ac:dyDescent="0.25">
      <c r="I57" s="1" t="s">
        <v>3</v>
      </c>
      <c r="J57" s="1" t="s">
        <v>0</v>
      </c>
    </row>
    <row r="58" spans="5:19" x14ac:dyDescent="0.25">
      <c r="I58" s="1">
        <v>0</v>
      </c>
      <c r="J58" s="1">
        <f>SIN(I58)</f>
        <v>0</v>
      </c>
    </row>
    <row r="59" spans="5:19" x14ac:dyDescent="0.25">
      <c r="I59" s="1">
        <v>0.2</v>
      </c>
      <c r="J59" s="1">
        <f t="shared" ref="J59:J68" si="4">SIN(I59)</f>
        <v>0.19866933079506122</v>
      </c>
    </row>
    <row r="60" spans="5:19" x14ac:dyDescent="0.25">
      <c r="I60" s="1">
        <v>0.4</v>
      </c>
      <c r="J60" s="1">
        <f t="shared" si="4"/>
        <v>0.38941834230865052</v>
      </c>
    </row>
    <row r="61" spans="5:19" x14ac:dyDescent="0.25">
      <c r="I61" s="1">
        <v>0.6</v>
      </c>
      <c r="J61" s="1">
        <f t="shared" si="4"/>
        <v>0.56464247339503537</v>
      </c>
    </row>
    <row r="62" spans="5:19" x14ac:dyDescent="0.25">
      <c r="I62" s="1">
        <v>0.8</v>
      </c>
      <c r="J62" s="1">
        <f t="shared" si="4"/>
        <v>0.71735609089952279</v>
      </c>
    </row>
    <row r="63" spans="5:19" x14ac:dyDescent="0.25">
      <c r="I63" s="1">
        <v>1</v>
      </c>
      <c r="J63" s="1">
        <f t="shared" si="4"/>
        <v>0.8414709848078965</v>
      </c>
    </row>
    <row r="64" spans="5:19" x14ac:dyDescent="0.25">
      <c r="I64" s="1">
        <v>1.2</v>
      </c>
      <c r="J64" s="1">
        <f t="shared" si="4"/>
        <v>0.93203908596722629</v>
      </c>
    </row>
    <row r="65" spans="9:10" x14ac:dyDescent="0.25">
      <c r="I65" s="1">
        <v>1.4</v>
      </c>
      <c r="J65" s="1">
        <f t="shared" si="4"/>
        <v>0.98544972998846014</v>
      </c>
    </row>
    <row r="66" spans="9:10" x14ac:dyDescent="0.25">
      <c r="I66" s="1">
        <v>1.6</v>
      </c>
      <c r="J66" s="1">
        <f t="shared" si="4"/>
        <v>0.99957360304150511</v>
      </c>
    </row>
    <row r="67" spans="9:10" x14ac:dyDescent="0.25">
      <c r="I67" s="1">
        <v>1.8</v>
      </c>
      <c r="J67" s="1">
        <f t="shared" si="4"/>
        <v>0.97384763087819515</v>
      </c>
    </row>
    <row r="68" spans="9:10" x14ac:dyDescent="0.25">
      <c r="I68" s="1">
        <v>2</v>
      </c>
      <c r="J68" s="1">
        <f t="shared" si="4"/>
        <v>0.90929742682568171</v>
      </c>
    </row>
    <row r="69" spans="9:10" x14ac:dyDescent="0.25">
      <c r="I69" s="1">
        <v>2.2000000000000002</v>
      </c>
      <c r="J69" s="1">
        <f>2*SIN(I69)</f>
        <v>1.6169928076391802</v>
      </c>
    </row>
    <row r="70" spans="9:10" x14ac:dyDescent="0.25">
      <c r="I70" s="1">
        <v>2.4</v>
      </c>
      <c r="J70" s="1">
        <f t="shared" ref="J70:J81" si="5">2*SIN(I70)</f>
        <v>1.3509263611023019</v>
      </c>
    </row>
    <row r="71" spans="9:10" x14ac:dyDescent="0.25">
      <c r="I71" s="1">
        <v>2.6</v>
      </c>
      <c r="J71" s="1">
        <f t="shared" si="5"/>
        <v>1.0310027436429283</v>
      </c>
    </row>
    <row r="72" spans="9:10" x14ac:dyDescent="0.25">
      <c r="I72" s="1">
        <v>2.8</v>
      </c>
      <c r="J72" s="1">
        <f t="shared" si="5"/>
        <v>0.66997630031181021</v>
      </c>
    </row>
    <row r="73" spans="9:10" x14ac:dyDescent="0.25">
      <c r="I73" s="1">
        <v>3</v>
      </c>
      <c r="J73" s="1">
        <f t="shared" si="5"/>
        <v>0.28224001611973443</v>
      </c>
    </row>
    <row r="74" spans="9:10" x14ac:dyDescent="0.25">
      <c r="I74" s="1">
        <v>3.2</v>
      </c>
      <c r="J74" s="1">
        <f t="shared" si="5"/>
        <v>-0.11674828685516017</v>
      </c>
    </row>
    <row r="75" spans="9:10" x14ac:dyDescent="0.25">
      <c r="I75" s="1">
        <v>3.4</v>
      </c>
      <c r="J75" s="1">
        <f t="shared" si="5"/>
        <v>-0.51108220405366245</v>
      </c>
    </row>
    <row r="76" spans="9:10" x14ac:dyDescent="0.25">
      <c r="I76" s="1">
        <v>3.6</v>
      </c>
      <c r="J76" s="1">
        <f t="shared" si="5"/>
        <v>-0.88504088658970492</v>
      </c>
    </row>
    <row r="77" spans="9:10" x14ac:dyDescent="0.25">
      <c r="I77" s="1">
        <v>3.8</v>
      </c>
      <c r="J77" s="1">
        <f t="shared" si="5"/>
        <v>-1.2237157818854378</v>
      </c>
    </row>
    <row r="78" spans="9:10" x14ac:dyDescent="0.25">
      <c r="I78" s="1">
        <v>4</v>
      </c>
      <c r="J78" s="1">
        <f t="shared" si="5"/>
        <v>-1.5136049906158564</v>
      </c>
    </row>
    <row r="79" spans="9:10" x14ac:dyDescent="0.25">
      <c r="I79" s="1">
        <v>4.2</v>
      </c>
      <c r="J79" s="1">
        <f t="shared" si="5"/>
        <v>-1.7431515448271764</v>
      </c>
    </row>
    <row r="80" spans="9:10" x14ac:dyDescent="0.25">
      <c r="I80" s="1">
        <v>4.4000000000000004</v>
      </c>
      <c r="J80" s="1">
        <f t="shared" si="5"/>
        <v>-1.903204147779032</v>
      </c>
    </row>
    <row r="81" spans="9:10" x14ac:dyDescent="0.25">
      <c r="I81" s="1">
        <v>4.5999999999999996</v>
      </c>
      <c r="J81" s="1">
        <f t="shared" si="5"/>
        <v>-1.9873820072669288</v>
      </c>
    </row>
    <row r="82" spans="9:10" x14ac:dyDescent="0.25">
      <c r="I82" s="1">
        <v>4.8</v>
      </c>
      <c r="J82" s="1">
        <f>3*SIN(I82)</f>
        <v>-2.988493826507522</v>
      </c>
    </row>
    <row r="83" spans="9:10" x14ac:dyDescent="0.25">
      <c r="I83" s="1">
        <v>5</v>
      </c>
      <c r="J83" s="1">
        <f t="shared" ref="J83:J105" si="6">3*SIN(I83)</f>
        <v>-2.8767728239894153</v>
      </c>
    </row>
    <row r="84" spans="9:10" x14ac:dyDescent="0.25">
      <c r="I84" s="1">
        <v>5.2</v>
      </c>
      <c r="J84" s="1">
        <f t="shared" si="6"/>
        <v>-2.6503639671604593</v>
      </c>
    </row>
    <row r="85" spans="9:10" x14ac:dyDescent="0.25">
      <c r="I85" s="1">
        <v>5.4</v>
      </c>
      <c r="J85" s="1">
        <f t="shared" si="6"/>
        <v>-2.3182934626679614</v>
      </c>
    </row>
    <row r="86" spans="9:10" x14ac:dyDescent="0.25">
      <c r="I86" s="1">
        <v>5.6</v>
      </c>
      <c r="J86" s="1">
        <f t="shared" si="6"/>
        <v>-1.8937999136169648</v>
      </c>
    </row>
    <row r="87" spans="9:10" x14ac:dyDescent="0.25">
      <c r="I87" s="1">
        <v>5.8</v>
      </c>
      <c r="J87" s="1">
        <f t="shared" si="6"/>
        <v>-1.3938065382412721</v>
      </c>
    </row>
    <row r="88" spans="9:10" x14ac:dyDescent="0.25">
      <c r="I88" s="1">
        <v>6</v>
      </c>
      <c r="J88" s="1">
        <f t="shared" si="6"/>
        <v>-0.83824649459677758</v>
      </c>
    </row>
    <row r="89" spans="9:10" x14ac:dyDescent="0.25">
      <c r="I89" s="1">
        <v>6.2</v>
      </c>
      <c r="J89" s="1">
        <f t="shared" si="6"/>
        <v>-0.2492682084524892</v>
      </c>
    </row>
    <row r="90" spans="9:10" x14ac:dyDescent="0.25">
      <c r="I90" s="1">
        <v>6.4</v>
      </c>
      <c r="J90" s="1">
        <f t="shared" si="6"/>
        <v>0.34964761455148091</v>
      </c>
    </row>
    <row r="91" spans="9:10" x14ac:dyDescent="0.25">
      <c r="I91" s="1">
        <v>6.6</v>
      </c>
      <c r="J91" s="1">
        <f t="shared" si="6"/>
        <v>0.93462409054013351</v>
      </c>
    </row>
    <row r="92" spans="9:10" x14ac:dyDescent="0.25">
      <c r="I92" s="1">
        <v>6.8</v>
      </c>
      <c r="J92" s="1">
        <f t="shared" si="6"/>
        <v>1.4823400534158244</v>
      </c>
    </row>
    <row r="93" spans="9:10" x14ac:dyDescent="0.25">
      <c r="I93" s="1">
        <v>7</v>
      </c>
      <c r="J93" s="1">
        <f t="shared" si="6"/>
        <v>1.9709597961563672</v>
      </c>
    </row>
    <row r="94" spans="9:10" x14ac:dyDescent="0.25">
      <c r="I94" s="1">
        <v>7.2</v>
      </c>
      <c r="J94" s="1">
        <f t="shared" si="6"/>
        <v>2.3810035915474592</v>
      </c>
    </row>
    <row r="95" spans="9:10" x14ac:dyDescent="0.25">
      <c r="I95" s="1">
        <v>7.4</v>
      </c>
      <c r="J95" s="1">
        <f t="shared" si="6"/>
        <v>2.6961242874348805</v>
      </c>
    </row>
    <row r="96" spans="9:10" x14ac:dyDescent="0.25">
      <c r="I96" s="1">
        <v>7.6</v>
      </c>
      <c r="J96" s="1">
        <f t="shared" si="6"/>
        <v>2.9037590160944591</v>
      </c>
    </row>
    <row r="97" spans="9:16" x14ac:dyDescent="0.25">
      <c r="I97" s="1">
        <v>7.8</v>
      </c>
      <c r="J97" s="1">
        <f t="shared" si="6"/>
        <v>2.9956300361238148</v>
      </c>
    </row>
    <row r="98" spans="9:16" x14ac:dyDescent="0.25">
      <c r="I98" s="1">
        <v>8</v>
      </c>
      <c r="J98" s="1">
        <f t="shared" si="6"/>
        <v>2.9680747398701453</v>
      </c>
    </row>
    <row r="99" spans="9:16" x14ac:dyDescent="0.25">
      <c r="I99" s="1">
        <v>8.1999999999999993</v>
      </c>
      <c r="J99" s="1">
        <f t="shared" si="6"/>
        <v>2.8221916700393193</v>
      </c>
    </row>
    <row r="100" spans="9:16" x14ac:dyDescent="0.25">
      <c r="I100" s="1">
        <v>8.4</v>
      </c>
      <c r="J100" s="1">
        <f t="shared" si="6"/>
        <v>2.5637967242648414</v>
      </c>
      <c r="O100" s="1" t="s">
        <v>22</v>
      </c>
    </row>
    <row r="101" spans="9:16" x14ac:dyDescent="0.25">
      <c r="I101" s="1">
        <v>8.6</v>
      </c>
      <c r="J101" s="1">
        <f t="shared" si="6"/>
        <v>2.2031912936223401</v>
      </c>
      <c r="M101" s="1" t="s">
        <v>21</v>
      </c>
      <c r="P101" s="1" t="s">
        <v>23</v>
      </c>
    </row>
    <row r="102" spans="9:16" x14ac:dyDescent="0.25">
      <c r="I102" s="1">
        <v>8.8000000000000007</v>
      </c>
      <c r="J102" s="1">
        <f t="shared" si="6"/>
        <v>1.7547515786752852</v>
      </c>
    </row>
    <row r="103" spans="9:16" x14ac:dyDescent="0.25">
      <c r="I103" s="1">
        <v>9</v>
      </c>
      <c r="J103" s="1">
        <f t="shared" si="6"/>
        <v>1.2363554557252698</v>
      </c>
    </row>
    <row r="104" spans="9:16" x14ac:dyDescent="0.25">
      <c r="I104" s="1">
        <v>9.1999999999999993</v>
      </c>
      <c r="J104" s="1">
        <f t="shared" si="6"/>
        <v>0.66866974230074294</v>
      </c>
    </row>
    <row r="105" spans="9:16" x14ac:dyDescent="0.25">
      <c r="I105" s="1">
        <v>9.4</v>
      </c>
      <c r="J105" s="1">
        <f t="shared" si="6"/>
        <v>7.4326276360073301E-2</v>
      </c>
    </row>
    <row r="106" spans="9:16" x14ac:dyDescent="0.25">
      <c r="I106" s="1">
        <v>9.6</v>
      </c>
      <c r="J106" s="1">
        <f>4*SIN(I106)</f>
        <v>-0.69730712489191859</v>
      </c>
    </row>
    <row r="107" spans="9:16" x14ac:dyDescent="0.25">
      <c r="I107" s="1">
        <v>9.8000000000000007</v>
      </c>
      <c r="J107" s="1">
        <f t="shared" ref="J107:J119" si="7">4*SIN(I107)</f>
        <v>-1.4659165170077135</v>
      </c>
    </row>
    <row r="108" spans="9:16" x14ac:dyDescent="0.25">
      <c r="I108" s="1">
        <v>10</v>
      </c>
      <c r="J108" s="1">
        <f t="shared" si="7"/>
        <v>-2.1760844435574791</v>
      </c>
    </row>
    <row r="109" spans="9:16" x14ac:dyDescent="0.25">
      <c r="I109" s="1">
        <v>10.199999999999999</v>
      </c>
      <c r="J109" s="1">
        <f t="shared" si="7"/>
        <v>-2.7994987503741693</v>
      </c>
    </row>
    <row r="110" spans="9:16" x14ac:dyDescent="0.25">
      <c r="I110" s="1">
        <v>10.4</v>
      </c>
      <c r="J110" s="1">
        <f t="shared" si="7"/>
        <v>-3.3113058763426149</v>
      </c>
    </row>
    <row r="111" spans="9:16" x14ac:dyDescent="0.25">
      <c r="I111" s="1">
        <v>10.6</v>
      </c>
      <c r="J111" s="1">
        <f t="shared" si="7"/>
        <v>-3.6911016864512263</v>
      </c>
    </row>
    <row r="112" spans="9:16" x14ac:dyDescent="0.25">
      <c r="I112" s="1">
        <v>10.8</v>
      </c>
      <c r="J112" s="1">
        <f t="shared" si="7"/>
        <v>-3.9237449202659662</v>
      </c>
    </row>
    <row r="113" spans="9:18" x14ac:dyDescent="0.25">
      <c r="I113" s="1">
        <v>11</v>
      </c>
      <c r="J113" s="1">
        <f t="shared" si="7"/>
        <v>-3.9999608262028139</v>
      </c>
    </row>
    <row r="114" spans="9:18" x14ac:dyDescent="0.25">
      <c r="I114" s="1">
        <v>11.2</v>
      </c>
      <c r="J114" s="1">
        <f t="shared" si="7"/>
        <v>-3.9167109166052696</v>
      </c>
    </row>
    <row r="115" spans="9:18" x14ac:dyDescent="0.25">
      <c r="I115" s="1">
        <v>11.4</v>
      </c>
      <c r="J115" s="1">
        <f t="shared" si="7"/>
        <v>-3.6773141026587028</v>
      </c>
    </row>
    <row r="116" spans="9:18" x14ac:dyDescent="0.25">
      <c r="I116" s="1">
        <v>11.6</v>
      </c>
      <c r="J116" s="1">
        <f t="shared" si="7"/>
        <v>-3.2913143798748354</v>
      </c>
    </row>
    <row r="117" spans="9:18" x14ac:dyDescent="0.25">
      <c r="I117" s="1">
        <v>11.8</v>
      </c>
      <c r="J117" s="1">
        <f t="shared" si="7"/>
        <v>-2.7741003391084895</v>
      </c>
    </row>
    <row r="118" spans="9:18" x14ac:dyDescent="0.25">
      <c r="I118" s="1">
        <v>12</v>
      </c>
      <c r="J118" s="1">
        <f t="shared" si="7"/>
        <v>-2.1462916720017398</v>
      </c>
    </row>
    <row r="119" spans="9:18" x14ac:dyDescent="0.25">
      <c r="I119" s="1">
        <v>12.2</v>
      </c>
      <c r="J119" s="1">
        <f t="shared" si="7"/>
        <v>-1.4329171289473148</v>
      </c>
      <c r="N119" s="1" t="s">
        <v>24</v>
      </c>
      <c r="R119" s="1" t="s">
        <v>26</v>
      </c>
    </row>
    <row r="120" spans="9:18" x14ac:dyDescent="0.25">
      <c r="N120" s="1" t="s">
        <v>25</v>
      </c>
      <c r="R120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3:J10"/>
  <sheetViews>
    <sheetView workbookViewId="0">
      <selection activeCell="F10" sqref="F10"/>
    </sheetView>
  </sheetViews>
  <sheetFormatPr defaultRowHeight="15" x14ac:dyDescent="0.25"/>
  <cols>
    <col min="5" max="5" width="11.140625" customWidth="1"/>
  </cols>
  <sheetData>
    <row r="3" spans="5:10" x14ac:dyDescent="0.25">
      <c r="F3">
        <v>3</v>
      </c>
      <c r="G3">
        <v>7</v>
      </c>
      <c r="H3" t="s">
        <v>67</v>
      </c>
    </row>
    <row r="4" spans="5:10" x14ac:dyDescent="0.25">
      <c r="F4" s="3">
        <v>90.322580645161281</v>
      </c>
      <c r="G4" s="3">
        <v>51.612903225806456</v>
      </c>
      <c r="H4">
        <f>SUMPRODUCT(F4:G4,F3:G3)</f>
        <v>632.25806451612902</v>
      </c>
    </row>
    <row r="5" spans="5:10" x14ac:dyDescent="0.25">
      <c r="F5" t="s">
        <v>61</v>
      </c>
      <c r="G5" t="s">
        <v>62</v>
      </c>
      <c r="H5" t="s">
        <v>65</v>
      </c>
    </row>
    <row r="6" spans="5:10" x14ac:dyDescent="0.25">
      <c r="E6" t="s">
        <v>63</v>
      </c>
      <c r="F6">
        <v>0.06</v>
      </c>
      <c r="G6">
        <f>1/20</f>
        <v>0.05</v>
      </c>
      <c r="H6">
        <f>SUMPRODUCT($F$4:$G$4,F6:G6)</f>
        <v>8</v>
      </c>
      <c r="I6" t="s">
        <v>66</v>
      </c>
      <c r="J6">
        <v>8</v>
      </c>
    </row>
    <row r="7" spans="5:10" x14ac:dyDescent="0.25">
      <c r="E7" t="s">
        <v>64</v>
      </c>
      <c r="F7">
        <f>1/50</f>
        <v>0.02</v>
      </c>
      <c r="G7">
        <v>0.12</v>
      </c>
      <c r="H7">
        <f>SUMPRODUCT($F$4:$G$4,F7:G7)</f>
        <v>8</v>
      </c>
      <c r="I7" t="s">
        <v>66</v>
      </c>
      <c r="J7">
        <v>8</v>
      </c>
    </row>
    <row r="9" spans="5:10" x14ac:dyDescent="0.25">
      <c r="F9">
        <f>8/F6</f>
        <v>133.33333333333334</v>
      </c>
      <c r="G9">
        <f t="shared" ref="G9:G10" si="0">8/G6</f>
        <v>160</v>
      </c>
    </row>
    <row r="10" spans="5:10" x14ac:dyDescent="0.25">
      <c r="F10">
        <f t="shared" ref="F10" si="1">8/F7</f>
        <v>400</v>
      </c>
      <c r="G10">
        <f t="shared" si="0"/>
        <v>66.666666666666671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E3:J7"/>
  <sheetViews>
    <sheetView workbookViewId="0">
      <selection activeCell="E10" sqref="E10"/>
    </sheetView>
  </sheetViews>
  <sheetFormatPr defaultRowHeight="15" x14ac:dyDescent="0.25"/>
  <cols>
    <col min="5" max="5" width="11.5703125" customWidth="1"/>
  </cols>
  <sheetData>
    <row r="3" spans="5:10" x14ac:dyDescent="0.25">
      <c r="F3">
        <v>3</v>
      </c>
      <c r="G3">
        <v>7</v>
      </c>
      <c r="H3" t="s">
        <v>67</v>
      </c>
    </row>
    <row r="4" spans="5:10" x14ac:dyDescent="0.25">
      <c r="F4" s="3">
        <v>88</v>
      </c>
      <c r="G4" s="3">
        <v>52</v>
      </c>
      <c r="H4">
        <f>SUMPRODUCT(F4:G4,F3:G3)</f>
        <v>628</v>
      </c>
    </row>
    <row r="5" spans="5:10" x14ac:dyDescent="0.25">
      <c r="F5" t="s">
        <v>61</v>
      </c>
      <c r="G5" t="s">
        <v>62</v>
      </c>
      <c r="H5" t="s">
        <v>65</v>
      </c>
    </row>
    <row r="6" spans="5:10" x14ac:dyDescent="0.25">
      <c r="E6" t="s">
        <v>63</v>
      </c>
      <c r="F6">
        <v>0.06</v>
      </c>
      <c r="G6">
        <f>1/20</f>
        <v>0.05</v>
      </c>
      <c r="H6">
        <f>SUMPRODUCT($F$4:$G$4,F6:G6)</f>
        <v>7.879999999999999</v>
      </c>
      <c r="I6" t="s">
        <v>66</v>
      </c>
      <c r="J6">
        <v>8</v>
      </c>
    </row>
    <row r="7" spans="5:10" x14ac:dyDescent="0.25">
      <c r="E7" t="s">
        <v>64</v>
      </c>
      <c r="F7">
        <f>1/50</f>
        <v>0.02</v>
      </c>
      <c r="G7">
        <v>0.12</v>
      </c>
      <c r="H7">
        <f>SUMPRODUCT($F$4:$G$4,F7:G7)</f>
        <v>8</v>
      </c>
      <c r="I7" t="s">
        <v>66</v>
      </c>
      <c r="J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Optimizationexamples-1</vt:lpstr>
      <vt:lpstr>Optimizationexamples-2</vt:lpstr>
      <vt:lpstr>Optimizationexamples-3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2014-06-06T20:34:45Z</dcterms:created>
  <dcterms:modified xsi:type="dcterms:W3CDTF">2019-09-26T07:32:08Z</dcterms:modified>
</cp:coreProperties>
</file>